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sservatorio dispersione\2019-2020\ricerca azione materiale\Ricerca-Azione Primaria 2019-2020\Ricerca-azione Primaria MT\MT\"/>
    </mc:Choice>
  </mc:AlternateContent>
  <bookViews>
    <workbookView xWindow="-120" yWindow="-120" windowWidth="20730" windowHeight="11160"/>
  </bookViews>
  <sheets>
    <sheet name="5^ PRIMARI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0" i="1" l="1"/>
  <c r="AO60" i="1" s="1"/>
  <c r="V60" i="1"/>
  <c r="T60" i="1"/>
  <c r="S60" i="1"/>
  <c r="R60" i="1"/>
  <c r="U60" i="1" s="1"/>
  <c r="AO59" i="1"/>
  <c r="AN59" i="1"/>
  <c r="AL59" i="1"/>
  <c r="AP59" i="1" s="1"/>
  <c r="V59" i="1"/>
  <c r="T59" i="1"/>
  <c r="R59" i="1"/>
  <c r="U59" i="1" s="1"/>
  <c r="B57" i="1"/>
  <c r="AL52" i="1"/>
  <c r="AN52" i="1" s="1"/>
  <c r="W52" i="1"/>
  <c r="U52" i="1"/>
  <c r="T52" i="1"/>
  <c r="S52" i="1"/>
  <c r="R52" i="1"/>
  <c r="V52" i="1" s="1"/>
  <c r="AP51" i="1"/>
  <c r="AO51" i="1"/>
  <c r="AL51" i="1"/>
  <c r="AN51" i="1" s="1"/>
  <c r="W51" i="1"/>
  <c r="U51" i="1"/>
  <c r="T51" i="1"/>
  <c r="S51" i="1"/>
  <c r="R51" i="1"/>
  <c r="V51" i="1" s="1"/>
  <c r="B49" i="1"/>
  <c r="S41" i="1"/>
  <c r="C41" i="1"/>
  <c r="C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P37" i="1"/>
  <c r="AN37" i="1"/>
  <c r="AL37" i="1"/>
  <c r="AO37" i="1" s="1"/>
  <c r="V37" i="1"/>
  <c r="U37" i="1"/>
  <c r="R37" i="1"/>
  <c r="AP36" i="1"/>
  <c r="AL36" i="1"/>
  <c r="AO36" i="1" s="1"/>
  <c r="V36" i="1"/>
  <c r="R36" i="1"/>
  <c r="T36" i="1" s="1"/>
  <c r="AL35" i="1"/>
  <c r="AO35" i="1" s="1"/>
  <c r="R35" i="1"/>
  <c r="AP34" i="1"/>
  <c r="AN34" i="1"/>
  <c r="AM34" i="1"/>
  <c r="AL34" i="1"/>
  <c r="AO34" i="1" s="1"/>
  <c r="V34" i="1"/>
  <c r="U34" i="1"/>
  <c r="T34" i="1"/>
  <c r="R34" i="1"/>
  <c r="AP33" i="1"/>
  <c r="AN33" i="1"/>
  <c r="AL33" i="1"/>
  <c r="AO33" i="1" s="1"/>
  <c r="V33" i="1"/>
  <c r="U33" i="1"/>
  <c r="R33" i="1"/>
  <c r="AP32" i="1"/>
  <c r="AL32" i="1"/>
  <c r="AO32" i="1" s="1"/>
  <c r="V32" i="1"/>
  <c r="R32" i="1"/>
  <c r="AL31" i="1"/>
  <c r="AO31" i="1" s="1"/>
  <c r="R31" i="1"/>
  <c r="U31" i="1" s="1"/>
  <c r="AP30" i="1"/>
  <c r="AN30" i="1"/>
  <c r="AM30" i="1"/>
  <c r="AL30" i="1"/>
  <c r="AO30" i="1" s="1"/>
  <c r="V30" i="1"/>
  <c r="U30" i="1"/>
  <c r="T30" i="1"/>
  <c r="R30" i="1"/>
  <c r="AP29" i="1"/>
  <c r="AN29" i="1"/>
  <c r="AL29" i="1"/>
  <c r="AO29" i="1" s="1"/>
  <c r="V29" i="1"/>
  <c r="U29" i="1"/>
  <c r="R29" i="1"/>
  <c r="AP28" i="1"/>
  <c r="AL28" i="1"/>
  <c r="AO28" i="1" s="1"/>
  <c r="V28" i="1"/>
  <c r="R28" i="1"/>
  <c r="T28" i="1" s="1"/>
  <c r="AL27" i="1"/>
  <c r="AO27" i="1" s="1"/>
  <c r="R27" i="1"/>
  <c r="U27" i="1" s="1"/>
  <c r="AP26" i="1"/>
  <c r="AN26" i="1"/>
  <c r="AM26" i="1"/>
  <c r="AL26" i="1"/>
  <c r="AO26" i="1" s="1"/>
  <c r="V26" i="1"/>
  <c r="U26" i="1"/>
  <c r="T26" i="1"/>
  <c r="R26" i="1"/>
  <c r="AP25" i="1"/>
  <c r="AN25" i="1"/>
  <c r="AL25" i="1"/>
  <c r="AO25" i="1" s="1"/>
  <c r="V25" i="1"/>
  <c r="U25" i="1"/>
  <c r="R25" i="1"/>
  <c r="AP24" i="1"/>
  <c r="AL24" i="1"/>
  <c r="AO24" i="1" s="1"/>
  <c r="V24" i="1"/>
  <c r="R24" i="1"/>
  <c r="T24" i="1" s="1"/>
  <c r="AL23" i="1"/>
  <c r="AO23" i="1" s="1"/>
  <c r="R23" i="1"/>
  <c r="U23" i="1" s="1"/>
  <c r="AP22" i="1"/>
  <c r="AN22" i="1"/>
  <c r="AM22" i="1"/>
  <c r="AL22" i="1"/>
  <c r="AO22" i="1" s="1"/>
  <c r="V22" i="1"/>
  <c r="U22" i="1"/>
  <c r="T22" i="1"/>
  <c r="R22" i="1"/>
  <c r="AP21" i="1"/>
  <c r="AN21" i="1"/>
  <c r="AL21" i="1"/>
  <c r="AO21" i="1" s="1"/>
  <c r="V21" i="1"/>
  <c r="U21" i="1"/>
  <c r="R21" i="1"/>
  <c r="AP20" i="1"/>
  <c r="AL20" i="1"/>
  <c r="AO20" i="1" s="1"/>
  <c r="V20" i="1"/>
  <c r="R20" i="1"/>
  <c r="AL19" i="1"/>
  <c r="AO19" i="1" s="1"/>
  <c r="R19" i="1"/>
  <c r="AP18" i="1"/>
  <c r="AN18" i="1"/>
  <c r="AM18" i="1"/>
  <c r="AL18" i="1"/>
  <c r="AO18" i="1" s="1"/>
  <c r="V18" i="1"/>
  <c r="U18" i="1"/>
  <c r="T18" i="1"/>
  <c r="R18" i="1"/>
  <c r="AP17" i="1"/>
  <c r="AN17" i="1"/>
  <c r="AL17" i="1"/>
  <c r="AO17" i="1" s="1"/>
  <c r="V17" i="1"/>
  <c r="U17" i="1"/>
  <c r="R17" i="1"/>
  <c r="AP16" i="1"/>
  <c r="AL16" i="1"/>
  <c r="AO16" i="1" s="1"/>
  <c r="V16" i="1"/>
  <c r="R16" i="1"/>
  <c r="AL15" i="1"/>
  <c r="AO15" i="1" s="1"/>
  <c r="U15" i="1"/>
  <c r="T15" i="1"/>
  <c r="S15" i="1"/>
  <c r="R15" i="1"/>
  <c r="W15" i="1" s="1"/>
  <c r="AO14" i="1"/>
  <c r="AL14" i="1"/>
  <c r="AN14" i="1" s="1"/>
  <c r="W14" i="1"/>
  <c r="U14" i="1"/>
  <c r="T14" i="1"/>
  <c r="S14" i="1"/>
  <c r="R14" i="1"/>
  <c r="V14" i="1" s="1"/>
  <c r="AO13" i="1"/>
  <c r="AL13" i="1"/>
  <c r="AN13" i="1" s="1"/>
  <c r="R13" i="1"/>
  <c r="T13" i="1" s="1"/>
  <c r="B11" i="1"/>
  <c r="S13" i="1" l="1"/>
  <c r="U13" i="1"/>
  <c r="R40" i="1"/>
  <c r="W13" i="1"/>
  <c r="AO41" i="1"/>
  <c r="W19" i="1"/>
  <c r="S19" i="1"/>
  <c r="AQ23" i="1"/>
  <c r="AQ27" i="1"/>
  <c r="AQ31" i="1"/>
  <c r="W35" i="1"/>
  <c r="S35" i="1"/>
  <c r="AQ52" i="1"/>
  <c r="AP13" i="1"/>
  <c r="AQ16" i="1"/>
  <c r="T19" i="1"/>
  <c r="T41" i="1" s="1"/>
  <c r="AM19" i="1"/>
  <c r="W20" i="1"/>
  <c r="S20" i="1"/>
  <c r="AQ28" i="1"/>
  <c r="T31" i="1"/>
  <c r="AM31" i="1"/>
  <c r="W32" i="1"/>
  <c r="S32" i="1"/>
  <c r="AQ36" i="1"/>
  <c r="R38" i="1"/>
  <c r="S38" i="1" s="1"/>
  <c r="AN60" i="1"/>
  <c r="W17" i="1"/>
  <c r="S17" i="1"/>
  <c r="AQ17" i="1"/>
  <c r="U19" i="1"/>
  <c r="AN19" i="1"/>
  <c r="AN41" i="1" s="1"/>
  <c r="T20" i="1"/>
  <c r="AM20" i="1"/>
  <c r="W21" i="1"/>
  <c r="S21" i="1"/>
  <c r="AQ21" i="1"/>
  <c r="AN23" i="1"/>
  <c r="AM24" i="1"/>
  <c r="W25" i="1"/>
  <c r="S25" i="1"/>
  <c r="AQ25" i="1"/>
  <c r="AN27" i="1"/>
  <c r="AM28" i="1"/>
  <c r="W29" i="1"/>
  <c r="S29" i="1"/>
  <c r="AQ29" i="1"/>
  <c r="AN31" i="1"/>
  <c r="T32" i="1"/>
  <c r="AM32" i="1"/>
  <c r="W33" i="1"/>
  <c r="S33" i="1"/>
  <c r="AQ33" i="1"/>
  <c r="U35" i="1"/>
  <c r="AN35" i="1"/>
  <c r="AM36" i="1"/>
  <c r="W37" i="1"/>
  <c r="S37" i="1"/>
  <c r="AQ37" i="1"/>
  <c r="AL40" i="1"/>
  <c r="AQ51" i="1"/>
  <c r="AO52" i="1"/>
  <c r="W59" i="1"/>
  <c r="AQ15" i="1"/>
  <c r="AQ19" i="1"/>
  <c r="W23" i="1"/>
  <c r="S23" i="1"/>
  <c r="W27" i="1"/>
  <c r="S27" i="1"/>
  <c r="W31" i="1"/>
  <c r="S31" i="1"/>
  <c r="AQ35" i="1"/>
  <c r="AL39" i="1"/>
  <c r="AM41" i="1"/>
  <c r="AQ60" i="1"/>
  <c r="AM60" i="1"/>
  <c r="AP14" i="1"/>
  <c r="AM15" i="1"/>
  <c r="W16" i="1"/>
  <c r="S16" i="1"/>
  <c r="AQ20" i="1"/>
  <c r="T23" i="1"/>
  <c r="AM23" i="1"/>
  <c r="W24" i="1"/>
  <c r="S24" i="1"/>
  <c r="AQ24" i="1"/>
  <c r="T27" i="1"/>
  <c r="AM27" i="1"/>
  <c r="W28" i="1"/>
  <c r="S28" i="1"/>
  <c r="AQ32" i="1"/>
  <c r="T35" i="1"/>
  <c r="AM35" i="1"/>
  <c r="W36" i="1"/>
  <c r="S36" i="1"/>
  <c r="AL38" i="1"/>
  <c r="AM52" i="1"/>
  <c r="AM13" i="1"/>
  <c r="AQ13" i="1"/>
  <c r="AM14" i="1"/>
  <c r="AQ14" i="1"/>
  <c r="AN15" i="1"/>
  <c r="T16" i="1"/>
  <c r="AM16" i="1"/>
  <c r="R39" i="1"/>
  <c r="V13" i="1"/>
  <c r="V15" i="1"/>
  <c r="AP15" i="1"/>
  <c r="U16" i="1"/>
  <c r="AN16" i="1"/>
  <c r="T17" i="1"/>
  <c r="AM17" i="1"/>
  <c r="W18" i="1"/>
  <c r="S18" i="1"/>
  <c r="AQ18" i="1"/>
  <c r="V19" i="1"/>
  <c r="AP19" i="1"/>
  <c r="U20" i="1"/>
  <c r="AN20" i="1"/>
  <c r="T21" i="1"/>
  <c r="AM21" i="1"/>
  <c r="W22" i="1"/>
  <c r="S22" i="1"/>
  <c r="AQ22" i="1"/>
  <c r="V23" i="1"/>
  <c r="AP23" i="1"/>
  <c r="U24" i="1"/>
  <c r="AN24" i="1"/>
  <c r="T25" i="1"/>
  <c r="AM25" i="1"/>
  <c r="W26" i="1"/>
  <c r="S26" i="1"/>
  <c r="AQ26" i="1"/>
  <c r="V27" i="1"/>
  <c r="AP27" i="1"/>
  <c r="U28" i="1"/>
  <c r="AN28" i="1"/>
  <c r="T29" i="1"/>
  <c r="AM29" i="1"/>
  <c r="W30" i="1"/>
  <c r="S30" i="1"/>
  <c r="AQ30" i="1"/>
  <c r="V31" i="1"/>
  <c r="AP31" i="1"/>
  <c r="U32" i="1"/>
  <c r="AN32" i="1"/>
  <c r="T33" i="1"/>
  <c r="AM33" i="1"/>
  <c r="W34" i="1"/>
  <c r="S34" i="1"/>
  <c r="AQ34" i="1"/>
  <c r="V35" i="1"/>
  <c r="AP35" i="1"/>
  <c r="U36" i="1"/>
  <c r="AN36" i="1"/>
  <c r="T37" i="1"/>
  <c r="AM37" i="1"/>
  <c r="AM51" i="1"/>
  <c r="AP52" i="1"/>
  <c r="S59" i="1"/>
  <c r="AQ59" i="1"/>
  <c r="AM59" i="1"/>
  <c r="W60" i="1"/>
  <c r="AP60" i="1"/>
  <c r="W41" i="1" l="1"/>
  <c r="W42" i="1" s="1"/>
  <c r="U41" i="1"/>
  <c r="U42" i="1" s="1"/>
  <c r="AN42" i="1"/>
  <c r="AM43" i="1"/>
  <c r="AN43" i="1" s="1"/>
  <c r="T42" i="1"/>
  <c r="AM38" i="1"/>
  <c r="V41" i="1"/>
  <c r="AP41" i="1"/>
  <c r="AQ41" i="1"/>
  <c r="AQ42" i="1" s="1"/>
  <c r="AO42" i="1"/>
  <c r="S43" i="1" l="1"/>
  <c r="T43" i="1" s="1"/>
  <c r="AP42" i="1"/>
  <c r="AP43" i="1"/>
  <c r="AQ43" i="1" s="1"/>
  <c r="V43" i="1"/>
  <c r="W43" i="1" s="1"/>
  <c r="V42" i="1"/>
</calcChain>
</file>

<file path=xl/sharedStrings.xml><?xml version="1.0" encoding="utf-8"?>
<sst xmlns="http://schemas.openxmlformats.org/spreadsheetml/2006/main" count="181" uniqueCount="58">
  <si>
    <t xml:space="preserve">M.I.U.R. - U.S.R. SICILIA  -  Osservatorio  sul fenomeno della Dispersione Scolastica  </t>
  </si>
  <si>
    <t>SCUOLA PRIMARIA  ____________________</t>
  </si>
  <si>
    <r>
      <t>"PROVE DI LETTURA M.T. PER LA SCUOLA ELEMENTARE - 2 "</t>
    </r>
    <r>
      <rPr>
        <b/>
        <sz val="10"/>
        <rFont val="MS Serif"/>
      </rPr>
      <t xml:space="preserve">  </t>
    </r>
  </si>
  <si>
    <t>(C. Cornoldi, G. Colpo e il gruppo M.T.  dell'Istituto di Psicologia dell'Università di Padova - 1998)</t>
  </si>
  <si>
    <t>CODICE MECCANIGRAFICO PRINCIPALE</t>
  </si>
  <si>
    <t>A.S.: 2018/2019</t>
  </si>
  <si>
    <t xml:space="preserve">Classe  5^___ </t>
  </si>
  <si>
    <t>OMAR E HAMED  (INGRESSO)</t>
  </si>
  <si>
    <t>L' ORSO BIANCO  (USCITA)</t>
  </si>
  <si>
    <t>RISPOSTE ESATTE</t>
  </si>
  <si>
    <t>C</t>
  </si>
  <si>
    <t>A</t>
  </si>
  <si>
    <t>B</t>
  </si>
  <si>
    <t>D</t>
  </si>
  <si>
    <t>PLT</t>
  </si>
  <si>
    <t>IL</t>
  </si>
  <si>
    <t>SC</t>
  </si>
  <si>
    <t>RP-SL</t>
  </si>
  <si>
    <t>IS</t>
  </si>
  <si>
    <t>SS</t>
  </si>
  <si>
    <t>RP</t>
  </si>
  <si>
    <t>ARE-SC</t>
  </si>
  <si>
    <t>EP</t>
  </si>
  <si>
    <t>CI-SI</t>
  </si>
  <si>
    <t>ST</t>
  </si>
  <si>
    <t>0|6</t>
  </si>
  <si>
    <t>7|9</t>
  </si>
  <si>
    <t>10|12</t>
  </si>
  <si>
    <t>13|14</t>
  </si>
  <si>
    <t>RP-IL</t>
  </si>
  <si>
    <t>SL</t>
  </si>
  <si>
    <t>ARE</t>
  </si>
  <si>
    <t>0|5</t>
  </si>
  <si>
    <t>6|8</t>
  </si>
  <si>
    <t>9|11</t>
  </si>
  <si>
    <t>12|14</t>
  </si>
  <si>
    <t>N.</t>
  </si>
  <si>
    <t>ALUNNI</t>
  </si>
  <si>
    <t>SESSO</t>
  </si>
  <si>
    <t>TOT.</t>
  </si>
  <si>
    <t>%</t>
  </si>
  <si>
    <t>R.I.I.</t>
  </si>
  <si>
    <t>R.A.</t>
  </si>
  <si>
    <t>P.S.</t>
  </si>
  <si>
    <t>C.R.</t>
  </si>
  <si>
    <t>TOTALE</t>
  </si>
  <si>
    <t>TOT. MASCHI</t>
  </si>
  <si>
    <t>MEDIA</t>
  </si>
  <si>
    <t>D.S.</t>
  </si>
  <si>
    <t>TOT. FEMMINE</t>
  </si>
  <si>
    <t>N. SOGG.</t>
  </si>
  <si>
    <t xml:space="preserve"> neg.</t>
  </si>
  <si>
    <t>pos.</t>
  </si>
  <si>
    <t>ALUNNI DISABILI LETTORI</t>
  </si>
  <si>
    <t>ALUNNI CON D.S.A. LETTORI</t>
  </si>
  <si>
    <t>N. ALUNNI NON LETTORI</t>
  </si>
  <si>
    <t xml:space="preserve"> DI CUI DISABILI </t>
  </si>
  <si>
    <t>DI CUI DI ALTRA NAZIONALITA'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</si>
</sst>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1">
    <font>
      <sz val="10"/>
      <color rgb="FF000000"/>
      <name val="Arial"/>
    </font>
    <font>
      <sz val="10"/>
      <name val="Arial"/>
    </font>
    <font>
      <b/>
      <sz val="11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b/>
      <sz val="16"/>
      <name val="Calibri"/>
    </font>
    <font>
      <b/>
      <sz val="12"/>
      <name val="Times New Roman"/>
    </font>
    <font>
      <b/>
      <i/>
      <sz val="8"/>
      <name val="Arial"/>
    </font>
    <font>
      <b/>
      <sz val="12"/>
      <name val="Arial"/>
    </font>
    <font>
      <sz val="12"/>
      <name val="Arial"/>
    </font>
    <font>
      <b/>
      <sz val="12"/>
      <name val="Calibri"/>
    </font>
    <font>
      <sz val="10"/>
      <color rgb="FF000000"/>
      <name val="&quot;Open Sans&quot;"/>
    </font>
    <font>
      <b/>
      <sz val="9"/>
      <name val="Arial"/>
    </font>
    <font>
      <i/>
      <sz val="9"/>
      <name val="Arial"/>
    </font>
    <font>
      <sz val="11"/>
      <name val="Arial"/>
    </font>
    <font>
      <sz val="9"/>
      <name val="Calibri"/>
    </font>
    <font>
      <sz val="9"/>
      <name val="Arial"/>
    </font>
    <font>
      <b/>
      <sz val="8"/>
      <name val="Arial"/>
    </font>
    <font>
      <sz val="10"/>
      <name val="Arial"/>
    </font>
    <font>
      <b/>
      <sz val="10"/>
      <name val="MS Serif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11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" fontId="4" fillId="2" borderId="17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" fontId="4" fillId="2" borderId="2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4" fillId="2" borderId="21" xfId="0" applyFont="1" applyFill="1" applyBorder="1" applyAlignment="1"/>
    <xf numFmtId="0" fontId="1" fillId="2" borderId="38" xfId="0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/>
    </xf>
    <xf numFmtId="9" fontId="4" fillId="2" borderId="40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2" borderId="16" xfId="0" applyFont="1" applyFill="1" applyBorder="1" applyAlignment="1"/>
    <xf numFmtId="0" fontId="4" fillId="2" borderId="37" xfId="0" applyFont="1" applyFill="1" applyBorder="1" applyAlignment="1">
      <alignment horizontal="center"/>
    </xf>
    <xf numFmtId="0" fontId="1" fillId="2" borderId="45" xfId="0" applyFont="1" applyFill="1" applyBorder="1" applyAlignment="1"/>
    <xf numFmtId="0" fontId="4" fillId="2" borderId="48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1" fillId="2" borderId="47" xfId="0" applyFont="1" applyFill="1" applyBorder="1" applyAlignment="1"/>
    <xf numFmtId="0" fontId="1" fillId="2" borderId="16" xfId="0" applyFont="1" applyFill="1" applyBorder="1" applyAlignment="1"/>
    <xf numFmtId="0" fontId="4" fillId="2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5" fillId="2" borderId="41" xfId="0" applyNumberFormat="1" applyFont="1" applyFill="1" applyBorder="1" applyAlignment="1">
      <alignment horizontal="center"/>
    </xf>
    <xf numFmtId="164" fontId="4" fillId="2" borderId="51" xfId="0" applyNumberFormat="1" applyFont="1" applyFill="1" applyBorder="1" applyAlignment="1">
      <alignment horizontal="center"/>
    </xf>
    <xf numFmtId="0" fontId="1" fillId="2" borderId="39" xfId="0" applyFont="1" applyFill="1" applyBorder="1" applyAlignment="1"/>
    <xf numFmtId="0" fontId="1" fillId="2" borderId="51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165" fontId="4" fillId="2" borderId="53" xfId="0" applyNumberFormat="1" applyFont="1" applyFill="1" applyBorder="1" applyAlignment="1">
      <alignment horizontal="center"/>
    </xf>
    <xf numFmtId="165" fontId="4" fillId="2" borderId="54" xfId="0" applyNumberFormat="1" applyFont="1" applyFill="1" applyBorder="1" applyAlignment="1">
      <alignment horizontal="center"/>
    </xf>
    <xf numFmtId="165" fontId="4" fillId="2" borderId="52" xfId="0" applyNumberFormat="1" applyFont="1" applyFill="1" applyBorder="1" applyAlignment="1">
      <alignment horizontal="center"/>
    </xf>
    <xf numFmtId="165" fontId="4" fillId="2" borderId="55" xfId="0" applyNumberFormat="1" applyFont="1" applyFill="1" applyBorder="1" applyAlignment="1">
      <alignment horizontal="center"/>
    </xf>
    <xf numFmtId="165" fontId="4" fillId="2" borderId="37" xfId="0" applyNumberFormat="1" applyFont="1" applyFill="1" applyBorder="1" applyAlignment="1">
      <alignment horizontal="center"/>
    </xf>
    <xf numFmtId="0" fontId="1" fillId="2" borderId="37" xfId="0" applyFont="1" applyFill="1" applyBorder="1" applyAlignment="1"/>
    <xf numFmtId="0" fontId="2" fillId="2" borderId="39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" fillId="2" borderId="21" xfId="0" applyFont="1" applyFill="1" applyBorder="1" applyAlignment="1"/>
    <xf numFmtId="1" fontId="4" fillId="2" borderId="39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9" fontId="4" fillId="2" borderId="59" xfId="0" applyNumberFormat="1" applyFont="1" applyFill="1" applyBorder="1" applyAlignment="1">
      <alignment horizontal="center"/>
    </xf>
    <xf numFmtId="9" fontId="4" fillId="2" borderId="52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left"/>
    </xf>
    <xf numFmtId="1" fontId="4" fillId="2" borderId="52" xfId="0" applyNumberFormat="1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9" fontId="4" fillId="2" borderId="62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/>
    <xf numFmtId="0" fontId="17" fillId="2" borderId="1" xfId="0" applyFont="1" applyFill="1" applyBorder="1" applyAlignment="1"/>
    <xf numFmtId="1" fontId="17" fillId="2" borderId="1" xfId="0" applyNumberFormat="1" applyFont="1" applyFill="1" applyBorder="1" applyAlignment="1"/>
    <xf numFmtId="9" fontId="17" fillId="2" borderId="1" xfId="0" applyNumberFormat="1" applyFont="1" applyFill="1" applyBorder="1" applyAlignment="1"/>
    <xf numFmtId="0" fontId="5" fillId="2" borderId="17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/>
    <xf numFmtId="0" fontId="1" fillId="2" borderId="68" xfId="0" applyFont="1" applyFill="1" applyBorder="1" applyAlignment="1"/>
    <xf numFmtId="0" fontId="1" fillId="2" borderId="58" xfId="0" applyFont="1" applyFill="1" applyBorder="1" applyAlignment="1"/>
    <xf numFmtId="0" fontId="1" fillId="2" borderId="5" xfId="0" applyFont="1" applyFill="1" applyBorder="1" applyAlignment="1"/>
    <xf numFmtId="0" fontId="19" fillId="2" borderId="69" xfId="0" applyFont="1" applyFill="1" applyBorder="1" applyAlignment="1"/>
    <xf numFmtId="0" fontId="3" fillId="2" borderId="0" xfId="0" applyFont="1" applyFill="1"/>
    <xf numFmtId="0" fontId="19" fillId="2" borderId="16" xfId="0" applyFont="1" applyFill="1" applyBorder="1" applyAlignment="1"/>
    <xf numFmtId="0" fontId="19" fillId="2" borderId="4" xfId="0" applyFont="1" applyFill="1" applyBorder="1" applyAlignment="1"/>
    <xf numFmtId="0" fontId="19" fillId="2" borderId="4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1" fillId="2" borderId="70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11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5" fillId="2" borderId="9" xfId="0" applyFont="1" applyFill="1" applyBorder="1" applyAlignment="1">
      <alignment horizontal="center"/>
    </xf>
    <xf numFmtId="0" fontId="3" fillId="0" borderId="14" xfId="0" applyFont="1" applyBorder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 vertical="center"/>
    </xf>
    <xf numFmtId="0" fontId="3" fillId="0" borderId="64" xfId="0" applyFont="1" applyBorder="1"/>
    <xf numFmtId="0" fontId="3" fillId="0" borderId="65" xfId="0" applyFont="1" applyBorder="1"/>
    <xf numFmtId="0" fontId="1" fillId="2" borderId="56" xfId="0" applyFont="1" applyFill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5" fillId="2" borderId="63" xfId="0" applyFont="1" applyFill="1" applyBorder="1" applyAlignment="1">
      <alignment horizontal="center"/>
    </xf>
    <xf numFmtId="0" fontId="3" fillId="0" borderId="6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B1002"/>
  <sheetViews>
    <sheetView tabSelected="1" topLeftCell="A4" workbookViewId="0">
      <selection activeCell="C13" sqref="C13"/>
    </sheetView>
  </sheetViews>
  <sheetFormatPr defaultColWidth="14.42578125" defaultRowHeight="15.75" customHeight="1"/>
  <cols>
    <col min="1" max="1" width="3.42578125" customWidth="1"/>
    <col min="2" max="2" width="17.7109375" customWidth="1"/>
    <col min="3" max="3" width="12.28515625" customWidth="1"/>
    <col min="4" max="4" width="4.140625" customWidth="1"/>
    <col min="5" max="6" width="4" customWidth="1"/>
    <col min="7" max="10" width="3.85546875" customWidth="1"/>
    <col min="11" max="11" width="3.7109375" customWidth="1"/>
    <col min="12" max="12" width="3.85546875" customWidth="1"/>
    <col min="13" max="17" width="4" customWidth="1"/>
    <col min="18" max="18" width="5.28515625" customWidth="1"/>
    <col min="19" max="19" width="9.5703125" customWidth="1"/>
    <col min="20" max="20" width="4.7109375" customWidth="1"/>
    <col min="21" max="22" width="4.42578125" customWidth="1"/>
    <col min="23" max="23" width="4.5703125" customWidth="1"/>
    <col min="24" max="25" width="3.85546875" customWidth="1"/>
    <col min="26" max="26" width="4" customWidth="1"/>
    <col min="27" max="27" width="3.85546875" customWidth="1"/>
    <col min="28" max="28" width="3.7109375" customWidth="1"/>
    <col min="29" max="29" width="3.85546875" customWidth="1"/>
    <col min="30" max="30" width="4" customWidth="1"/>
    <col min="31" max="35" width="3.85546875" customWidth="1"/>
    <col min="36" max="36" width="3.7109375" customWidth="1"/>
    <col min="37" max="37" width="4" customWidth="1"/>
    <col min="38" max="38" width="5.28515625" customWidth="1"/>
    <col min="39" max="39" width="6" customWidth="1"/>
    <col min="40" max="40" width="4.7109375" customWidth="1"/>
    <col min="41" max="41" width="4.85546875" customWidth="1"/>
    <col min="42" max="42" width="4.42578125" customWidth="1"/>
    <col min="43" max="43" width="4.7109375" customWidth="1"/>
    <col min="44" max="44" width="2.85546875" customWidth="1"/>
    <col min="45" max="54" width="9.140625" customWidth="1"/>
  </cols>
  <sheetData>
    <row r="1" spans="1:54" ht="29.25" customHeight="1">
      <c r="A1" s="1"/>
      <c r="B1" s="2"/>
      <c r="C1" s="2"/>
      <c r="D1" s="149" t="s">
        <v>0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8"/>
      <c r="AR1" s="1"/>
      <c r="AS1" s="1"/>
      <c r="AT1" s="1"/>
      <c r="AU1" s="1"/>
      <c r="AV1" s="1"/>
      <c r="AW1" s="1"/>
      <c r="AX1" s="1"/>
      <c r="AY1" s="1"/>
      <c r="AZ1" s="1"/>
      <c r="BA1" s="1"/>
      <c r="BB1" s="3"/>
    </row>
    <row r="2" spans="1:54" ht="26.25" customHeight="1">
      <c r="A2" s="4"/>
      <c r="B2" s="5"/>
      <c r="C2" s="6"/>
      <c r="D2" s="146" t="s">
        <v>1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8"/>
      <c r="AR2" s="1"/>
      <c r="AS2" s="1"/>
      <c r="AT2" s="1"/>
      <c r="AU2" s="1"/>
      <c r="AV2" s="1"/>
      <c r="AW2" s="1"/>
      <c r="AX2" s="1"/>
      <c r="AY2" s="1"/>
      <c r="AZ2" s="1"/>
      <c r="BA2" s="1"/>
      <c r="BB2" s="3"/>
    </row>
    <row r="3" spans="1:5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1"/>
      <c r="AV3" s="1"/>
      <c r="AW3" s="1"/>
      <c r="AX3" s="1"/>
      <c r="AY3" s="1"/>
      <c r="AZ3" s="1"/>
      <c r="BA3" s="1"/>
      <c r="BB3" s="3"/>
    </row>
    <row r="4" spans="1:54">
      <c r="A4" s="158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8"/>
      <c r="AR4" s="1"/>
      <c r="AS4" s="1"/>
      <c r="AT4" s="1"/>
      <c r="AU4" s="1"/>
      <c r="AV4" s="1"/>
      <c r="AW4" s="1"/>
      <c r="AX4" s="1"/>
      <c r="AY4" s="1"/>
      <c r="AZ4" s="1"/>
      <c r="BA4" s="1"/>
      <c r="BB4" s="3"/>
    </row>
    <row r="5" spans="1:54" ht="15" customHeight="1">
      <c r="A5" s="159" t="s">
        <v>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8"/>
      <c r="AR5" s="1"/>
      <c r="AS5" s="1"/>
      <c r="AT5" s="1"/>
      <c r="AU5" s="1"/>
      <c r="AV5" s="1"/>
      <c r="AW5" s="1"/>
      <c r="AX5" s="1"/>
      <c r="AY5" s="1"/>
      <c r="AZ5" s="1"/>
      <c r="BA5" s="1"/>
      <c r="BB5" s="3"/>
    </row>
    <row r="6" spans="1:54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"/>
      <c r="AS6" s="1"/>
      <c r="AT6" s="1"/>
      <c r="AU6" s="1"/>
      <c r="AV6" s="1"/>
      <c r="AW6" s="1"/>
      <c r="AX6" s="1"/>
      <c r="AY6" s="1"/>
      <c r="AZ6" s="1"/>
      <c r="BA6" s="1"/>
      <c r="BB6" s="3"/>
    </row>
    <row r="7" spans="1:54" ht="27.75" customHeight="1">
      <c r="A7" s="9"/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"/>
      <c r="AS7" s="1"/>
      <c r="AT7" s="1"/>
      <c r="AU7" s="1"/>
      <c r="AV7" s="1"/>
      <c r="AW7" s="1"/>
      <c r="AX7" s="1"/>
      <c r="AY7" s="1"/>
      <c r="AZ7" s="1"/>
      <c r="BA7" s="1"/>
      <c r="BB7" s="3"/>
    </row>
    <row r="8" spans="1:54" ht="27.75" customHeight="1">
      <c r="A8" s="9"/>
      <c r="B8" s="13" t="s">
        <v>5</v>
      </c>
      <c r="C8" s="11"/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5"/>
      <c r="AR8" s="1"/>
      <c r="AS8" s="1"/>
      <c r="AT8" s="1"/>
      <c r="AU8" s="1"/>
      <c r="AV8" s="1"/>
      <c r="AW8" s="1"/>
      <c r="AX8" s="1"/>
      <c r="AY8" s="1"/>
      <c r="AZ8" s="1"/>
      <c r="BA8" s="1"/>
      <c r="BB8" s="3"/>
    </row>
    <row r="9" spans="1:54" ht="15">
      <c r="A9" s="1"/>
      <c r="B9" s="2" t="s">
        <v>6</v>
      </c>
      <c r="C9" s="14"/>
      <c r="D9" s="150" t="s">
        <v>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2"/>
      <c r="T9" s="15"/>
      <c r="U9" s="16"/>
      <c r="V9" s="17"/>
      <c r="W9" s="18"/>
      <c r="X9" s="156" t="s">
        <v>8</v>
      </c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7"/>
      <c r="AN9" s="15"/>
      <c r="AO9" s="16"/>
      <c r="AP9" s="17"/>
      <c r="AQ9" s="19"/>
      <c r="AR9" s="1"/>
      <c r="AS9" s="1"/>
      <c r="AT9" s="1"/>
      <c r="AU9" s="1"/>
      <c r="AV9" s="1"/>
      <c r="AW9" s="1"/>
      <c r="AX9" s="1"/>
      <c r="AY9" s="1"/>
      <c r="AZ9" s="1"/>
      <c r="BA9" s="1"/>
      <c r="BB9" s="3"/>
    </row>
    <row r="10" spans="1:54" ht="23.25" customHeight="1">
      <c r="A10" s="1"/>
      <c r="B10" s="20" t="s">
        <v>9</v>
      </c>
      <c r="C10" s="21"/>
      <c r="D10" s="22" t="s">
        <v>10</v>
      </c>
      <c r="E10" s="22" t="s">
        <v>11</v>
      </c>
      <c r="F10" s="22" t="s">
        <v>11</v>
      </c>
      <c r="G10" s="23" t="s">
        <v>12</v>
      </c>
      <c r="H10" s="23" t="s">
        <v>10</v>
      </c>
      <c r="I10" s="23" t="s">
        <v>12</v>
      </c>
      <c r="J10" s="23" t="s">
        <v>10</v>
      </c>
      <c r="K10" s="23" t="s">
        <v>13</v>
      </c>
      <c r="L10" s="23" t="s">
        <v>12</v>
      </c>
      <c r="M10" s="23" t="s">
        <v>11</v>
      </c>
      <c r="N10" s="23" t="s">
        <v>10</v>
      </c>
      <c r="O10" s="23" t="s">
        <v>11</v>
      </c>
      <c r="P10" s="23" t="s">
        <v>13</v>
      </c>
      <c r="Q10" s="23" t="s">
        <v>12</v>
      </c>
      <c r="R10" s="24"/>
      <c r="S10" s="24"/>
      <c r="T10" s="25"/>
      <c r="U10" s="26"/>
      <c r="V10" s="26"/>
      <c r="W10" s="26"/>
      <c r="X10" s="27" t="s">
        <v>12</v>
      </c>
      <c r="Y10" s="27" t="s">
        <v>11</v>
      </c>
      <c r="Z10" s="27" t="s">
        <v>10</v>
      </c>
      <c r="AA10" s="27" t="s">
        <v>13</v>
      </c>
      <c r="AB10" s="28" t="s">
        <v>12</v>
      </c>
      <c r="AC10" s="27" t="s">
        <v>13</v>
      </c>
      <c r="AD10" s="27" t="s">
        <v>11</v>
      </c>
      <c r="AE10" s="27" t="s">
        <v>12</v>
      </c>
      <c r="AF10" s="27" t="s">
        <v>10</v>
      </c>
      <c r="AG10" s="27" t="s">
        <v>11</v>
      </c>
      <c r="AH10" s="27" t="s">
        <v>12</v>
      </c>
      <c r="AI10" s="27" t="s">
        <v>11</v>
      </c>
      <c r="AJ10" s="27" t="s">
        <v>10</v>
      </c>
      <c r="AK10" s="28" t="s">
        <v>11</v>
      </c>
      <c r="AL10" s="29"/>
      <c r="AM10" s="29"/>
      <c r="AN10" s="25"/>
      <c r="AO10" s="26"/>
      <c r="AP10" s="26"/>
      <c r="AQ10" s="30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"/>
    </row>
    <row r="11" spans="1:54" ht="23.25" customHeight="1">
      <c r="A11" s="1"/>
      <c r="B11" s="31">
        <f>COUNTA(B13:B37)</f>
        <v>0</v>
      </c>
      <c r="C11" s="32"/>
      <c r="D11" s="33" t="s">
        <v>14</v>
      </c>
      <c r="E11" s="34" t="s">
        <v>15</v>
      </c>
      <c r="F11" s="34" t="s">
        <v>16</v>
      </c>
      <c r="G11" s="35" t="s">
        <v>17</v>
      </c>
      <c r="H11" s="35" t="s">
        <v>18</v>
      </c>
      <c r="I11" s="35" t="s">
        <v>14</v>
      </c>
      <c r="J11" s="35" t="s">
        <v>19</v>
      </c>
      <c r="K11" s="35" t="s">
        <v>20</v>
      </c>
      <c r="L11" s="35" t="s">
        <v>20</v>
      </c>
      <c r="M11" s="35" t="s">
        <v>21</v>
      </c>
      <c r="N11" s="35" t="s">
        <v>22</v>
      </c>
      <c r="O11" s="35" t="s">
        <v>23</v>
      </c>
      <c r="P11" s="35" t="s">
        <v>18</v>
      </c>
      <c r="Q11" s="35" t="s">
        <v>24</v>
      </c>
      <c r="R11" s="36"/>
      <c r="S11" s="36"/>
      <c r="T11" s="37" t="s">
        <v>25</v>
      </c>
      <c r="U11" s="38" t="s">
        <v>26</v>
      </c>
      <c r="V11" s="38" t="s">
        <v>27</v>
      </c>
      <c r="W11" s="38" t="s">
        <v>28</v>
      </c>
      <c r="X11" s="39" t="s">
        <v>15</v>
      </c>
      <c r="Y11" s="40" t="s">
        <v>19</v>
      </c>
      <c r="Z11" s="40" t="s">
        <v>20</v>
      </c>
      <c r="AA11" s="40" t="s">
        <v>14</v>
      </c>
      <c r="AB11" s="41" t="s">
        <v>29</v>
      </c>
      <c r="AC11" s="40" t="s">
        <v>18</v>
      </c>
      <c r="AD11" s="40" t="s">
        <v>20</v>
      </c>
      <c r="AE11" s="40" t="s">
        <v>20</v>
      </c>
      <c r="AF11" s="40" t="s">
        <v>30</v>
      </c>
      <c r="AG11" s="40" t="s">
        <v>30</v>
      </c>
      <c r="AH11" s="40" t="s">
        <v>23</v>
      </c>
      <c r="AI11" s="40" t="s">
        <v>15</v>
      </c>
      <c r="AJ11" s="40" t="s">
        <v>31</v>
      </c>
      <c r="AK11" s="41" t="s">
        <v>21</v>
      </c>
      <c r="AL11" s="42"/>
      <c r="AM11" s="36"/>
      <c r="AN11" s="37" t="s">
        <v>32</v>
      </c>
      <c r="AO11" s="38" t="s">
        <v>33</v>
      </c>
      <c r="AP11" s="38" t="s">
        <v>34</v>
      </c>
      <c r="AQ11" s="43" t="s">
        <v>35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3"/>
    </row>
    <row r="12" spans="1:54" ht="23.25" customHeight="1">
      <c r="A12" s="44" t="s">
        <v>36</v>
      </c>
      <c r="B12" s="45" t="s">
        <v>37</v>
      </c>
      <c r="C12" s="46" t="s">
        <v>38</v>
      </c>
      <c r="D12" s="47">
        <v>1</v>
      </c>
      <c r="E12" s="48">
        <v>2</v>
      </c>
      <c r="F12" s="48">
        <v>3</v>
      </c>
      <c r="G12" s="48">
        <v>4</v>
      </c>
      <c r="H12" s="49">
        <v>5</v>
      </c>
      <c r="I12" s="49">
        <v>6</v>
      </c>
      <c r="J12" s="49">
        <v>7</v>
      </c>
      <c r="K12" s="49">
        <v>8</v>
      </c>
      <c r="L12" s="49">
        <v>9</v>
      </c>
      <c r="M12" s="49">
        <v>10</v>
      </c>
      <c r="N12" s="49">
        <v>11</v>
      </c>
      <c r="O12" s="49">
        <v>12</v>
      </c>
      <c r="P12" s="49">
        <v>13</v>
      </c>
      <c r="Q12" s="49">
        <v>14</v>
      </c>
      <c r="R12" s="50" t="s">
        <v>39</v>
      </c>
      <c r="S12" s="51" t="s">
        <v>40</v>
      </c>
      <c r="T12" s="52" t="s">
        <v>41</v>
      </c>
      <c r="U12" s="53" t="s">
        <v>42</v>
      </c>
      <c r="V12" s="53" t="s">
        <v>43</v>
      </c>
      <c r="W12" s="54" t="s">
        <v>44</v>
      </c>
      <c r="X12" s="55">
        <v>1</v>
      </c>
      <c r="Y12" s="56">
        <v>2</v>
      </c>
      <c r="Z12" s="56">
        <v>3</v>
      </c>
      <c r="AA12" s="56">
        <v>4</v>
      </c>
      <c r="AB12" s="56">
        <v>5</v>
      </c>
      <c r="AC12" s="56">
        <v>6</v>
      </c>
      <c r="AD12" s="56">
        <v>7</v>
      </c>
      <c r="AE12" s="56">
        <v>8</v>
      </c>
      <c r="AF12" s="56">
        <v>9</v>
      </c>
      <c r="AG12" s="56">
        <v>10</v>
      </c>
      <c r="AH12" s="56">
        <v>11</v>
      </c>
      <c r="AI12" s="56">
        <v>12</v>
      </c>
      <c r="AJ12" s="56">
        <v>13</v>
      </c>
      <c r="AK12" s="56">
        <v>14</v>
      </c>
      <c r="AL12" s="57" t="s">
        <v>39</v>
      </c>
      <c r="AM12" s="58" t="s">
        <v>40</v>
      </c>
      <c r="AN12" s="52" t="s">
        <v>41</v>
      </c>
      <c r="AO12" s="53" t="s">
        <v>42</v>
      </c>
      <c r="AP12" s="53" t="s">
        <v>43</v>
      </c>
      <c r="AQ12" s="54" t="s">
        <v>44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"/>
    </row>
    <row r="13" spans="1:54" ht="15" customHeight="1">
      <c r="A13" s="59">
        <v>1</v>
      </c>
      <c r="B13" s="60"/>
      <c r="C13" s="61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62">
        <f t="shared" ref="R13:R15" si="0">COUNTIF(D13,"C")+COUNTIF(E13,"A")+COUNTIF(F13,"A")+COUNTIF(G13,"B")+COUNTIF(H13,"C")+COUNTIF(I13,"B")+COUNTIF(J13,"C")+COUNTIF(K13,"D")+COUNTIF(L13,"B")+COUNTIF(M13,"A")+COUNTIF(N13,"C")+COUNTIF(O13,"A")+COUNTIF(P13,"D")+COUNTIF(Q13,"B")</f>
        <v>0</v>
      </c>
      <c r="S13" s="63">
        <f t="shared" ref="S13:S37" si="1">R13/14</f>
        <v>0</v>
      </c>
      <c r="T13" s="64">
        <f t="shared" ref="T13:T37" si="2">IF(R13&lt;=6.4,1,0)</f>
        <v>1</v>
      </c>
      <c r="U13" s="65">
        <f t="shared" ref="U13:U37" si="3">IF(AND(R13&gt;=6.5,R13&lt;=9.4),1,0)</f>
        <v>0</v>
      </c>
      <c r="V13" s="65">
        <f t="shared" ref="V13:V37" si="4">IF(AND(R13&gt;=9.5,R13&lt;=12.4),1,0)</f>
        <v>0</v>
      </c>
      <c r="W13" s="65">
        <f t="shared" ref="W13:W37" si="5">IF(AND(R13&gt;=12.5,R13&lt;=14),1,0)</f>
        <v>0</v>
      </c>
      <c r="X13" s="27"/>
      <c r="Y13" s="27"/>
      <c r="Z13" s="27"/>
      <c r="AA13" s="27"/>
      <c r="AB13" s="28"/>
      <c r="AC13" s="27"/>
      <c r="AD13" s="27"/>
      <c r="AE13" s="27"/>
      <c r="AF13" s="27"/>
      <c r="AG13" s="27"/>
      <c r="AH13" s="27"/>
      <c r="AI13" s="27"/>
      <c r="AJ13" s="27"/>
      <c r="AK13" s="28"/>
      <c r="AL13" s="62">
        <f t="shared" ref="AL13:AL37" si="6">COUNTIF(X13,"B")+COUNTIF(Y13,"A")+COUNTIF(Z13,"C")+COUNTIF(AA13,"D")+COUNTIF(AB13,"B")+COUNTIF(AC13,"D")+COUNTIF(AD13,"A")+COUNTIF(AE13,"B")+COUNTIF(AF13,"C")+COUNTIF(AG13,"A")+COUNTIF(AH13,"B")+COUNTIF(AI13,"A")+COUNTIF(AJ13,"C")+COUNTIF(AK13,"A")</f>
        <v>0</v>
      </c>
      <c r="AM13" s="63">
        <f t="shared" ref="AM13:AM37" si="7">AL13/14</f>
        <v>0</v>
      </c>
      <c r="AN13" s="64">
        <f t="shared" ref="AN13:AN37" si="8">IF(AL13&lt;=5.4,1,0)</f>
        <v>1</v>
      </c>
      <c r="AO13" s="66">
        <f t="shared" ref="AO13:AO37" si="9">IF(AND(AL13&gt;=5.5,AL13&lt;=8.4),1,0)</f>
        <v>0</v>
      </c>
      <c r="AP13" s="66">
        <f t="shared" ref="AP13:AP37" si="10">IF(AND(AL13&gt;=8.5,AL13&lt;=11.4),1,0)</f>
        <v>0</v>
      </c>
      <c r="AQ13" s="67">
        <f t="shared" ref="AQ13:AQ37" si="11">IF(AND(AL13&gt;=11.5,AL13&lt;=14),1,0)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</row>
    <row r="14" spans="1:54" ht="15" customHeight="1">
      <c r="A14" s="59">
        <v>2</v>
      </c>
      <c r="B14" s="68"/>
      <c r="C14" s="61"/>
      <c r="D14" s="69"/>
      <c r="E14" s="70"/>
      <c r="F14" s="70"/>
      <c r="G14" s="71"/>
      <c r="H14" s="71"/>
      <c r="I14" s="72"/>
      <c r="J14" s="73"/>
      <c r="K14" s="73"/>
      <c r="L14" s="73"/>
      <c r="M14" s="73"/>
      <c r="N14" s="73"/>
      <c r="O14" s="73"/>
      <c r="P14" s="73"/>
      <c r="Q14" s="71"/>
      <c r="R14" s="62">
        <f t="shared" si="0"/>
        <v>0</v>
      </c>
      <c r="S14" s="63">
        <f t="shared" si="1"/>
        <v>0</v>
      </c>
      <c r="T14" s="74">
        <f t="shared" si="2"/>
        <v>1</v>
      </c>
      <c r="U14" s="65">
        <f t="shared" si="3"/>
        <v>0</v>
      </c>
      <c r="V14" s="65">
        <f t="shared" si="4"/>
        <v>0</v>
      </c>
      <c r="W14" s="65">
        <f t="shared" si="5"/>
        <v>0</v>
      </c>
      <c r="X14" s="75"/>
      <c r="Y14" s="71"/>
      <c r="Z14" s="71"/>
      <c r="AA14" s="71"/>
      <c r="AB14" s="71"/>
      <c r="AC14" s="72"/>
      <c r="AD14" s="73"/>
      <c r="AE14" s="73"/>
      <c r="AF14" s="73"/>
      <c r="AG14" s="73"/>
      <c r="AH14" s="73"/>
      <c r="AI14" s="73"/>
      <c r="AJ14" s="73"/>
      <c r="AK14" s="71"/>
      <c r="AL14" s="62">
        <f t="shared" si="6"/>
        <v>0</v>
      </c>
      <c r="AM14" s="63">
        <f t="shared" si="7"/>
        <v>0</v>
      </c>
      <c r="AN14" s="74">
        <f t="shared" si="8"/>
        <v>1</v>
      </c>
      <c r="AO14" s="66">
        <f t="shared" si="9"/>
        <v>0</v>
      </c>
      <c r="AP14" s="66">
        <f t="shared" si="10"/>
        <v>0</v>
      </c>
      <c r="AQ14" s="76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3"/>
    </row>
    <row r="15" spans="1:54" ht="15" customHeight="1">
      <c r="A15" s="59">
        <v>3</v>
      </c>
      <c r="B15" s="77"/>
      <c r="C15" s="61"/>
      <c r="D15" s="75"/>
      <c r="E15" s="71"/>
      <c r="F15" s="71"/>
      <c r="G15" s="71"/>
      <c r="H15" s="71"/>
      <c r="I15" s="72"/>
      <c r="J15" s="73"/>
      <c r="K15" s="73"/>
      <c r="L15" s="73"/>
      <c r="M15" s="73"/>
      <c r="N15" s="73"/>
      <c r="O15" s="73"/>
      <c r="P15" s="73"/>
      <c r="Q15" s="71"/>
      <c r="R15" s="62">
        <f t="shared" si="0"/>
        <v>0</v>
      </c>
      <c r="S15" s="63">
        <f t="shared" si="1"/>
        <v>0</v>
      </c>
      <c r="T15" s="74">
        <f t="shared" si="2"/>
        <v>1</v>
      </c>
      <c r="U15" s="65">
        <f t="shared" si="3"/>
        <v>0</v>
      </c>
      <c r="V15" s="65">
        <f t="shared" si="4"/>
        <v>0</v>
      </c>
      <c r="W15" s="65">
        <f t="shared" si="5"/>
        <v>0</v>
      </c>
      <c r="X15" s="75"/>
      <c r="Y15" s="71"/>
      <c r="Z15" s="71"/>
      <c r="AA15" s="71"/>
      <c r="AB15" s="71"/>
      <c r="AC15" s="72"/>
      <c r="AD15" s="73"/>
      <c r="AE15" s="73"/>
      <c r="AF15" s="73"/>
      <c r="AG15" s="73"/>
      <c r="AH15" s="73"/>
      <c r="AI15" s="73"/>
      <c r="AJ15" s="73"/>
      <c r="AK15" s="71"/>
      <c r="AL15" s="62">
        <f t="shared" si="6"/>
        <v>0</v>
      </c>
      <c r="AM15" s="63">
        <f t="shared" si="7"/>
        <v>0</v>
      </c>
      <c r="AN15" s="74">
        <f t="shared" si="8"/>
        <v>1</v>
      </c>
      <c r="AO15" s="66">
        <f t="shared" si="9"/>
        <v>0</v>
      </c>
      <c r="AP15" s="66">
        <f t="shared" si="10"/>
        <v>0</v>
      </c>
      <c r="AQ15" s="76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3"/>
    </row>
    <row r="16" spans="1:54" ht="15" customHeight="1">
      <c r="A16" s="59">
        <v>4</v>
      </c>
      <c r="B16" s="77"/>
      <c r="C16" s="61"/>
      <c r="D16" s="69"/>
      <c r="E16" s="70"/>
      <c r="F16" s="70"/>
      <c r="G16" s="70"/>
      <c r="H16" s="70"/>
      <c r="I16" s="78"/>
      <c r="J16" s="79"/>
      <c r="K16" s="79"/>
      <c r="L16" s="79"/>
      <c r="M16" s="79"/>
      <c r="N16" s="79"/>
      <c r="O16" s="79"/>
      <c r="P16" s="79"/>
      <c r="Q16" s="70"/>
      <c r="R16" s="62">
        <f>D16+E16+F16+G16+H16+I16+J16+K16+L16+M16+N16+O16+P16+Q16+R17+D17+E17+F17+G17+H17+I17+J17+K17+L17+M17+N17+O17+P17+Q17</f>
        <v>0</v>
      </c>
      <c r="S16" s="63">
        <f t="shared" si="1"/>
        <v>0</v>
      </c>
      <c r="T16" s="74">
        <f t="shared" si="2"/>
        <v>1</v>
      </c>
      <c r="U16" s="65">
        <f t="shared" si="3"/>
        <v>0</v>
      </c>
      <c r="V16" s="65">
        <f t="shared" si="4"/>
        <v>0</v>
      </c>
      <c r="W16" s="65">
        <f t="shared" si="5"/>
        <v>0</v>
      </c>
      <c r="X16" s="75"/>
      <c r="Y16" s="71"/>
      <c r="Z16" s="71"/>
      <c r="AA16" s="71"/>
      <c r="AB16" s="71"/>
      <c r="AC16" s="72"/>
      <c r="AD16" s="73"/>
      <c r="AE16" s="73"/>
      <c r="AF16" s="73"/>
      <c r="AG16" s="73"/>
      <c r="AH16" s="73"/>
      <c r="AI16" s="73"/>
      <c r="AJ16" s="73"/>
      <c r="AK16" s="71"/>
      <c r="AL16" s="62">
        <f t="shared" si="6"/>
        <v>0</v>
      </c>
      <c r="AM16" s="63">
        <f t="shared" si="7"/>
        <v>0</v>
      </c>
      <c r="AN16" s="74">
        <f t="shared" si="8"/>
        <v>1</v>
      </c>
      <c r="AO16" s="66">
        <f t="shared" si="9"/>
        <v>0</v>
      </c>
      <c r="AP16" s="66">
        <f t="shared" si="10"/>
        <v>0</v>
      </c>
      <c r="AQ16" s="76">
        <f t="shared" si="11"/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"/>
    </row>
    <row r="17" spans="1:54" ht="15" customHeight="1">
      <c r="A17" s="59">
        <v>5</v>
      </c>
      <c r="B17" s="77"/>
      <c r="C17" s="61"/>
      <c r="D17" s="75"/>
      <c r="E17" s="71"/>
      <c r="F17" s="71"/>
      <c r="G17" s="71"/>
      <c r="H17" s="71"/>
      <c r="I17" s="72"/>
      <c r="J17" s="73"/>
      <c r="K17" s="73"/>
      <c r="L17" s="73"/>
      <c r="M17" s="73"/>
      <c r="N17" s="79"/>
      <c r="O17" s="79"/>
      <c r="P17" s="73"/>
      <c r="Q17" s="71"/>
      <c r="R17" s="62">
        <f t="shared" ref="R17:R37" si="12">COUNTIF(D17,"C")+COUNTIF(E17,"A")+COUNTIF(F17,"A")+COUNTIF(G17,"B")+COUNTIF(H17,"C")+COUNTIF(I17,"B")+COUNTIF(J17,"C")+COUNTIF(K17,"D")+COUNTIF(L17,"B")+COUNTIF(M17,"A")+COUNTIF(N17,"C")+COUNTIF(O17,"A")+COUNTIF(P17,"D")+COUNTIF(Q17,"B")</f>
        <v>0</v>
      </c>
      <c r="S17" s="63">
        <f t="shared" si="1"/>
        <v>0</v>
      </c>
      <c r="T17" s="74">
        <f t="shared" si="2"/>
        <v>1</v>
      </c>
      <c r="U17" s="65">
        <f t="shared" si="3"/>
        <v>0</v>
      </c>
      <c r="V17" s="65">
        <f t="shared" si="4"/>
        <v>0</v>
      </c>
      <c r="W17" s="65">
        <f t="shared" si="5"/>
        <v>0</v>
      </c>
      <c r="X17" s="75"/>
      <c r="Y17" s="71"/>
      <c r="Z17" s="71"/>
      <c r="AA17" s="71"/>
      <c r="AB17" s="71"/>
      <c r="AC17" s="72"/>
      <c r="AD17" s="73"/>
      <c r="AE17" s="73"/>
      <c r="AF17" s="73"/>
      <c r="AG17" s="73"/>
      <c r="AH17" s="73"/>
      <c r="AI17" s="73"/>
      <c r="AJ17" s="73"/>
      <c r="AK17" s="71"/>
      <c r="AL17" s="62">
        <f t="shared" si="6"/>
        <v>0</v>
      </c>
      <c r="AM17" s="63">
        <f t="shared" si="7"/>
        <v>0</v>
      </c>
      <c r="AN17" s="74">
        <f t="shared" si="8"/>
        <v>1</v>
      </c>
      <c r="AO17" s="66">
        <f t="shared" si="9"/>
        <v>0</v>
      </c>
      <c r="AP17" s="66">
        <f t="shared" si="10"/>
        <v>0</v>
      </c>
      <c r="AQ17" s="76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3"/>
    </row>
    <row r="18" spans="1:54" ht="15" customHeight="1">
      <c r="A18" s="59">
        <v>6</v>
      </c>
      <c r="B18" s="77"/>
      <c r="C18" s="61"/>
      <c r="D18" s="75"/>
      <c r="E18" s="71"/>
      <c r="F18" s="71"/>
      <c r="G18" s="71"/>
      <c r="H18" s="71"/>
      <c r="I18" s="72"/>
      <c r="J18" s="73"/>
      <c r="K18" s="73"/>
      <c r="L18" s="73"/>
      <c r="M18" s="73"/>
      <c r="N18" s="73"/>
      <c r="O18" s="73"/>
      <c r="P18" s="73"/>
      <c r="Q18" s="71"/>
      <c r="R18" s="62">
        <f t="shared" si="12"/>
        <v>0</v>
      </c>
      <c r="S18" s="63">
        <f t="shared" si="1"/>
        <v>0</v>
      </c>
      <c r="T18" s="74">
        <f t="shared" si="2"/>
        <v>1</v>
      </c>
      <c r="U18" s="65">
        <f t="shared" si="3"/>
        <v>0</v>
      </c>
      <c r="V18" s="65">
        <f t="shared" si="4"/>
        <v>0</v>
      </c>
      <c r="W18" s="65">
        <f t="shared" si="5"/>
        <v>0</v>
      </c>
      <c r="X18" s="75"/>
      <c r="Y18" s="71"/>
      <c r="Z18" s="71"/>
      <c r="AA18" s="71"/>
      <c r="AB18" s="71"/>
      <c r="AC18" s="72"/>
      <c r="AD18" s="73"/>
      <c r="AE18" s="73"/>
      <c r="AF18" s="73"/>
      <c r="AG18" s="73"/>
      <c r="AH18" s="73"/>
      <c r="AI18" s="73"/>
      <c r="AJ18" s="73"/>
      <c r="AK18" s="71"/>
      <c r="AL18" s="62">
        <f t="shared" si="6"/>
        <v>0</v>
      </c>
      <c r="AM18" s="63">
        <f t="shared" si="7"/>
        <v>0</v>
      </c>
      <c r="AN18" s="74">
        <f t="shared" si="8"/>
        <v>1</v>
      </c>
      <c r="AO18" s="66">
        <f t="shared" si="9"/>
        <v>0</v>
      </c>
      <c r="AP18" s="66">
        <f t="shared" si="10"/>
        <v>0</v>
      </c>
      <c r="AQ18" s="76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"/>
    </row>
    <row r="19" spans="1:54" ht="15" customHeight="1">
      <c r="A19" s="59">
        <v>7</v>
      </c>
      <c r="B19" s="77"/>
      <c r="C19" s="61"/>
      <c r="D19" s="75"/>
      <c r="E19" s="71"/>
      <c r="F19" s="71"/>
      <c r="G19" s="71"/>
      <c r="H19" s="71"/>
      <c r="I19" s="72"/>
      <c r="J19" s="73"/>
      <c r="K19" s="73"/>
      <c r="L19" s="73"/>
      <c r="M19" s="73"/>
      <c r="N19" s="73"/>
      <c r="O19" s="73"/>
      <c r="P19" s="73"/>
      <c r="Q19" s="71"/>
      <c r="R19" s="62">
        <f t="shared" si="12"/>
        <v>0</v>
      </c>
      <c r="S19" s="63">
        <f t="shared" si="1"/>
        <v>0</v>
      </c>
      <c r="T19" s="74">
        <f t="shared" si="2"/>
        <v>1</v>
      </c>
      <c r="U19" s="65">
        <f t="shared" si="3"/>
        <v>0</v>
      </c>
      <c r="V19" s="65">
        <f t="shared" si="4"/>
        <v>0</v>
      </c>
      <c r="W19" s="65">
        <f t="shared" si="5"/>
        <v>0</v>
      </c>
      <c r="X19" s="75"/>
      <c r="Y19" s="71"/>
      <c r="Z19" s="71"/>
      <c r="AA19" s="71"/>
      <c r="AB19" s="71"/>
      <c r="AC19" s="72"/>
      <c r="AD19" s="73"/>
      <c r="AE19" s="73"/>
      <c r="AF19" s="73"/>
      <c r="AG19" s="73"/>
      <c r="AH19" s="73"/>
      <c r="AI19" s="73"/>
      <c r="AJ19" s="73"/>
      <c r="AK19" s="71"/>
      <c r="AL19" s="62">
        <f t="shared" si="6"/>
        <v>0</v>
      </c>
      <c r="AM19" s="63">
        <f t="shared" si="7"/>
        <v>0</v>
      </c>
      <c r="AN19" s="74">
        <f t="shared" si="8"/>
        <v>1</v>
      </c>
      <c r="AO19" s="66">
        <f t="shared" si="9"/>
        <v>0</v>
      </c>
      <c r="AP19" s="66">
        <f t="shared" si="10"/>
        <v>0</v>
      </c>
      <c r="AQ19" s="76">
        <f t="shared" si="11"/>
        <v>0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"/>
    </row>
    <row r="20" spans="1:54" ht="15" customHeight="1">
      <c r="A20" s="59">
        <v>8</v>
      </c>
      <c r="B20" s="77"/>
      <c r="C20" s="61"/>
      <c r="D20" s="75"/>
      <c r="E20" s="71"/>
      <c r="F20" s="71"/>
      <c r="G20" s="71"/>
      <c r="H20" s="71"/>
      <c r="I20" s="72"/>
      <c r="J20" s="73"/>
      <c r="K20" s="73"/>
      <c r="L20" s="73"/>
      <c r="M20" s="73"/>
      <c r="N20" s="73"/>
      <c r="O20" s="73"/>
      <c r="P20" s="73"/>
      <c r="Q20" s="71"/>
      <c r="R20" s="62">
        <f t="shared" si="12"/>
        <v>0</v>
      </c>
      <c r="S20" s="63">
        <f t="shared" si="1"/>
        <v>0</v>
      </c>
      <c r="T20" s="74">
        <f t="shared" si="2"/>
        <v>1</v>
      </c>
      <c r="U20" s="65">
        <f t="shared" si="3"/>
        <v>0</v>
      </c>
      <c r="V20" s="65">
        <f t="shared" si="4"/>
        <v>0</v>
      </c>
      <c r="W20" s="65">
        <f t="shared" si="5"/>
        <v>0</v>
      </c>
      <c r="X20" s="75"/>
      <c r="Y20" s="71"/>
      <c r="Z20" s="71"/>
      <c r="AA20" s="71"/>
      <c r="AB20" s="71"/>
      <c r="AC20" s="72"/>
      <c r="AD20" s="73"/>
      <c r="AE20" s="73"/>
      <c r="AF20" s="73"/>
      <c r="AG20" s="73"/>
      <c r="AH20" s="73"/>
      <c r="AI20" s="73"/>
      <c r="AJ20" s="73"/>
      <c r="AK20" s="71"/>
      <c r="AL20" s="62">
        <f t="shared" si="6"/>
        <v>0</v>
      </c>
      <c r="AM20" s="63">
        <f t="shared" si="7"/>
        <v>0</v>
      </c>
      <c r="AN20" s="74">
        <f t="shared" si="8"/>
        <v>1</v>
      </c>
      <c r="AO20" s="66">
        <f t="shared" si="9"/>
        <v>0</v>
      </c>
      <c r="AP20" s="66">
        <f t="shared" si="10"/>
        <v>0</v>
      </c>
      <c r="AQ20" s="76">
        <f t="shared" si="11"/>
        <v>0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</row>
    <row r="21" spans="1:54" ht="15" customHeight="1">
      <c r="A21" s="59">
        <v>9</v>
      </c>
      <c r="B21" s="77"/>
      <c r="C21" s="61"/>
      <c r="D21" s="75"/>
      <c r="E21" s="71"/>
      <c r="F21" s="71"/>
      <c r="G21" s="71"/>
      <c r="H21" s="71"/>
      <c r="I21" s="72"/>
      <c r="J21" s="73"/>
      <c r="K21" s="73"/>
      <c r="L21" s="73"/>
      <c r="M21" s="73"/>
      <c r="N21" s="73"/>
      <c r="O21" s="73"/>
      <c r="P21" s="73"/>
      <c r="Q21" s="71"/>
      <c r="R21" s="62">
        <f t="shared" si="12"/>
        <v>0</v>
      </c>
      <c r="S21" s="63">
        <f t="shared" si="1"/>
        <v>0</v>
      </c>
      <c r="T21" s="74">
        <f t="shared" si="2"/>
        <v>1</v>
      </c>
      <c r="U21" s="65">
        <f t="shared" si="3"/>
        <v>0</v>
      </c>
      <c r="V21" s="65">
        <f t="shared" si="4"/>
        <v>0</v>
      </c>
      <c r="W21" s="65">
        <f t="shared" si="5"/>
        <v>0</v>
      </c>
      <c r="X21" s="75"/>
      <c r="Y21" s="71"/>
      <c r="Z21" s="71"/>
      <c r="AA21" s="71"/>
      <c r="AB21" s="71"/>
      <c r="AC21" s="72"/>
      <c r="AD21" s="73"/>
      <c r="AE21" s="73"/>
      <c r="AF21" s="73"/>
      <c r="AG21" s="73"/>
      <c r="AH21" s="73"/>
      <c r="AI21" s="73"/>
      <c r="AJ21" s="73"/>
      <c r="AK21" s="71"/>
      <c r="AL21" s="62">
        <f t="shared" si="6"/>
        <v>0</v>
      </c>
      <c r="AM21" s="63">
        <f t="shared" si="7"/>
        <v>0</v>
      </c>
      <c r="AN21" s="74">
        <f t="shared" si="8"/>
        <v>1</v>
      </c>
      <c r="AO21" s="66">
        <f t="shared" si="9"/>
        <v>0</v>
      </c>
      <c r="AP21" s="66">
        <f t="shared" si="10"/>
        <v>0</v>
      </c>
      <c r="AQ21" s="76">
        <f t="shared" si="11"/>
        <v>0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"/>
    </row>
    <row r="22" spans="1:54" ht="15" customHeight="1">
      <c r="A22" s="59">
        <v>10</v>
      </c>
      <c r="B22" s="77"/>
      <c r="C22" s="61"/>
      <c r="D22" s="75"/>
      <c r="E22" s="71"/>
      <c r="F22" s="71"/>
      <c r="G22" s="71"/>
      <c r="H22" s="71"/>
      <c r="I22" s="72"/>
      <c r="J22" s="73"/>
      <c r="K22" s="73"/>
      <c r="L22" s="73"/>
      <c r="M22" s="73"/>
      <c r="N22" s="73"/>
      <c r="O22" s="73"/>
      <c r="P22" s="73"/>
      <c r="Q22" s="71"/>
      <c r="R22" s="62">
        <f t="shared" si="12"/>
        <v>0</v>
      </c>
      <c r="S22" s="63">
        <f t="shared" si="1"/>
        <v>0</v>
      </c>
      <c r="T22" s="74">
        <f t="shared" si="2"/>
        <v>1</v>
      </c>
      <c r="U22" s="65">
        <f t="shared" si="3"/>
        <v>0</v>
      </c>
      <c r="V22" s="65">
        <f t="shared" si="4"/>
        <v>0</v>
      </c>
      <c r="W22" s="65">
        <f t="shared" si="5"/>
        <v>0</v>
      </c>
      <c r="X22" s="75"/>
      <c r="Y22" s="71"/>
      <c r="Z22" s="71"/>
      <c r="AA22" s="71"/>
      <c r="AB22" s="71"/>
      <c r="AC22" s="72"/>
      <c r="AD22" s="73"/>
      <c r="AE22" s="73"/>
      <c r="AF22" s="73"/>
      <c r="AG22" s="73"/>
      <c r="AH22" s="73"/>
      <c r="AI22" s="73"/>
      <c r="AJ22" s="73"/>
      <c r="AK22" s="71"/>
      <c r="AL22" s="62">
        <f t="shared" si="6"/>
        <v>0</v>
      </c>
      <c r="AM22" s="63">
        <f t="shared" si="7"/>
        <v>0</v>
      </c>
      <c r="AN22" s="74">
        <f t="shared" si="8"/>
        <v>1</v>
      </c>
      <c r="AO22" s="66">
        <f t="shared" si="9"/>
        <v>0</v>
      </c>
      <c r="AP22" s="66">
        <f t="shared" si="10"/>
        <v>0</v>
      </c>
      <c r="AQ22" s="76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"/>
    </row>
    <row r="23" spans="1:54" ht="15" customHeight="1">
      <c r="A23" s="59">
        <v>11</v>
      </c>
      <c r="B23" s="77"/>
      <c r="C23" s="61"/>
      <c r="D23" s="75"/>
      <c r="E23" s="71"/>
      <c r="F23" s="71"/>
      <c r="G23" s="71"/>
      <c r="H23" s="71"/>
      <c r="I23" s="72"/>
      <c r="J23" s="73"/>
      <c r="K23" s="73"/>
      <c r="L23" s="73"/>
      <c r="M23" s="73"/>
      <c r="N23" s="73"/>
      <c r="O23" s="73"/>
      <c r="P23" s="73"/>
      <c r="Q23" s="71"/>
      <c r="R23" s="62">
        <f t="shared" si="12"/>
        <v>0</v>
      </c>
      <c r="S23" s="63">
        <f t="shared" si="1"/>
        <v>0</v>
      </c>
      <c r="T23" s="74">
        <f t="shared" si="2"/>
        <v>1</v>
      </c>
      <c r="U23" s="65">
        <f t="shared" si="3"/>
        <v>0</v>
      </c>
      <c r="V23" s="65">
        <f t="shared" si="4"/>
        <v>0</v>
      </c>
      <c r="W23" s="65">
        <f t="shared" si="5"/>
        <v>0</v>
      </c>
      <c r="X23" s="75"/>
      <c r="Y23" s="71"/>
      <c r="Z23" s="71"/>
      <c r="AA23" s="71"/>
      <c r="AB23" s="71"/>
      <c r="AC23" s="72"/>
      <c r="AD23" s="73"/>
      <c r="AE23" s="73"/>
      <c r="AF23" s="73"/>
      <c r="AG23" s="73"/>
      <c r="AH23" s="73"/>
      <c r="AI23" s="73"/>
      <c r="AJ23" s="73"/>
      <c r="AK23" s="71"/>
      <c r="AL23" s="62">
        <f t="shared" si="6"/>
        <v>0</v>
      </c>
      <c r="AM23" s="63">
        <f t="shared" si="7"/>
        <v>0</v>
      </c>
      <c r="AN23" s="74">
        <f t="shared" si="8"/>
        <v>1</v>
      </c>
      <c r="AO23" s="66">
        <f t="shared" si="9"/>
        <v>0</v>
      </c>
      <c r="AP23" s="66">
        <f t="shared" si="10"/>
        <v>0</v>
      </c>
      <c r="AQ23" s="76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"/>
    </row>
    <row r="24" spans="1:54" ht="15" customHeight="1">
      <c r="A24" s="59">
        <v>12</v>
      </c>
      <c r="B24" s="77"/>
      <c r="C24" s="61"/>
      <c r="D24" s="75"/>
      <c r="E24" s="71"/>
      <c r="F24" s="71"/>
      <c r="G24" s="71"/>
      <c r="H24" s="71"/>
      <c r="I24" s="72"/>
      <c r="J24" s="73"/>
      <c r="K24" s="73"/>
      <c r="L24" s="73"/>
      <c r="M24" s="73"/>
      <c r="N24" s="73"/>
      <c r="O24" s="73"/>
      <c r="P24" s="73"/>
      <c r="Q24" s="71"/>
      <c r="R24" s="62">
        <f t="shared" si="12"/>
        <v>0</v>
      </c>
      <c r="S24" s="63">
        <f t="shared" si="1"/>
        <v>0</v>
      </c>
      <c r="T24" s="74">
        <f t="shared" si="2"/>
        <v>1</v>
      </c>
      <c r="U24" s="65">
        <f t="shared" si="3"/>
        <v>0</v>
      </c>
      <c r="V24" s="65">
        <f t="shared" si="4"/>
        <v>0</v>
      </c>
      <c r="W24" s="65">
        <f t="shared" si="5"/>
        <v>0</v>
      </c>
      <c r="X24" s="75"/>
      <c r="Y24" s="71"/>
      <c r="Z24" s="71"/>
      <c r="AA24" s="71"/>
      <c r="AB24" s="71"/>
      <c r="AC24" s="72"/>
      <c r="AD24" s="73"/>
      <c r="AE24" s="73"/>
      <c r="AF24" s="73"/>
      <c r="AG24" s="73"/>
      <c r="AH24" s="73"/>
      <c r="AI24" s="73"/>
      <c r="AJ24" s="73"/>
      <c r="AK24" s="71"/>
      <c r="AL24" s="62">
        <f t="shared" si="6"/>
        <v>0</v>
      </c>
      <c r="AM24" s="63">
        <f t="shared" si="7"/>
        <v>0</v>
      </c>
      <c r="AN24" s="74">
        <f t="shared" si="8"/>
        <v>1</v>
      </c>
      <c r="AO24" s="66">
        <f t="shared" si="9"/>
        <v>0</v>
      </c>
      <c r="AP24" s="66">
        <f t="shared" si="10"/>
        <v>0</v>
      </c>
      <c r="AQ24" s="76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3"/>
    </row>
    <row r="25" spans="1:54" ht="15" customHeight="1">
      <c r="A25" s="59">
        <v>13</v>
      </c>
      <c r="B25" s="77"/>
      <c r="C25" s="61"/>
      <c r="D25" s="75"/>
      <c r="E25" s="71"/>
      <c r="F25" s="71"/>
      <c r="G25" s="71"/>
      <c r="H25" s="71"/>
      <c r="I25" s="72"/>
      <c r="J25" s="73"/>
      <c r="K25" s="73"/>
      <c r="L25" s="73"/>
      <c r="M25" s="73"/>
      <c r="N25" s="73"/>
      <c r="O25" s="73"/>
      <c r="P25" s="73"/>
      <c r="Q25" s="71"/>
      <c r="R25" s="62">
        <f t="shared" si="12"/>
        <v>0</v>
      </c>
      <c r="S25" s="63">
        <f t="shared" si="1"/>
        <v>0</v>
      </c>
      <c r="T25" s="74">
        <f t="shared" si="2"/>
        <v>1</v>
      </c>
      <c r="U25" s="65">
        <f t="shared" si="3"/>
        <v>0</v>
      </c>
      <c r="V25" s="65">
        <f t="shared" si="4"/>
        <v>0</v>
      </c>
      <c r="W25" s="65">
        <f t="shared" si="5"/>
        <v>0</v>
      </c>
      <c r="X25" s="75"/>
      <c r="Y25" s="71"/>
      <c r="Z25" s="71"/>
      <c r="AA25" s="71"/>
      <c r="AB25" s="71"/>
      <c r="AC25" s="72"/>
      <c r="AD25" s="73"/>
      <c r="AE25" s="73"/>
      <c r="AF25" s="73"/>
      <c r="AG25" s="73"/>
      <c r="AH25" s="73"/>
      <c r="AI25" s="73"/>
      <c r="AJ25" s="73"/>
      <c r="AK25" s="71"/>
      <c r="AL25" s="62">
        <f t="shared" si="6"/>
        <v>0</v>
      </c>
      <c r="AM25" s="63">
        <f t="shared" si="7"/>
        <v>0</v>
      </c>
      <c r="AN25" s="74">
        <f t="shared" si="8"/>
        <v>1</v>
      </c>
      <c r="AO25" s="66">
        <f t="shared" si="9"/>
        <v>0</v>
      </c>
      <c r="AP25" s="66">
        <f t="shared" si="10"/>
        <v>0</v>
      </c>
      <c r="AQ25" s="76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3"/>
    </row>
    <row r="26" spans="1:54" ht="15" customHeight="1">
      <c r="A26" s="59">
        <v>14</v>
      </c>
      <c r="B26" s="77"/>
      <c r="C26" s="61"/>
      <c r="D26" s="75"/>
      <c r="E26" s="71"/>
      <c r="F26" s="71"/>
      <c r="G26" s="71"/>
      <c r="H26" s="71"/>
      <c r="I26" s="71"/>
      <c r="J26" s="71"/>
      <c r="K26" s="73"/>
      <c r="L26" s="73"/>
      <c r="M26" s="73"/>
      <c r="N26" s="73"/>
      <c r="O26" s="73"/>
      <c r="P26" s="73"/>
      <c r="Q26" s="71"/>
      <c r="R26" s="62">
        <f t="shared" si="12"/>
        <v>0</v>
      </c>
      <c r="S26" s="63">
        <f t="shared" si="1"/>
        <v>0</v>
      </c>
      <c r="T26" s="74">
        <f t="shared" si="2"/>
        <v>1</v>
      </c>
      <c r="U26" s="65">
        <f t="shared" si="3"/>
        <v>0</v>
      </c>
      <c r="V26" s="65">
        <f t="shared" si="4"/>
        <v>0</v>
      </c>
      <c r="W26" s="65">
        <f t="shared" si="5"/>
        <v>0</v>
      </c>
      <c r="X26" s="75"/>
      <c r="Y26" s="71"/>
      <c r="Z26" s="71"/>
      <c r="AA26" s="71"/>
      <c r="AB26" s="71"/>
      <c r="AC26" s="71"/>
      <c r="AD26" s="71"/>
      <c r="AE26" s="73"/>
      <c r="AF26" s="73"/>
      <c r="AG26" s="73"/>
      <c r="AH26" s="73"/>
      <c r="AI26" s="73"/>
      <c r="AJ26" s="73"/>
      <c r="AK26" s="71"/>
      <c r="AL26" s="62">
        <f t="shared" si="6"/>
        <v>0</v>
      </c>
      <c r="AM26" s="63">
        <f t="shared" si="7"/>
        <v>0</v>
      </c>
      <c r="AN26" s="74">
        <f t="shared" si="8"/>
        <v>1</v>
      </c>
      <c r="AO26" s="66">
        <f t="shared" si="9"/>
        <v>0</v>
      </c>
      <c r="AP26" s="66">
        <f t="shared" si="10"/>
        <v>0</v>
      </c>
      <c r="AQ26" s="76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3"/>
    </row>
    <row r="27" spans="1:54" ht="15" customHeight="1">
      <c r="A27" s="59">
        <v>15</v>
      </c>
      <c r="B27" s="77"/>
      <c r="C27" s="61"/>
      <c r="D27" s="75"/>
      <c r="E27" s="71"/>
      <c r="F27" s="71"/>
      <c r="G27" s="71"/>
      <c r="H27" s="71"/>
      <c r="I27" s="71"/>
      <c r="J27" s="71"/>
      <c r="K27" s="71"/>
      <c r="L27" s="73"/>
      <c r="M27" s="73"/>
      <c r="N27" s="73"/>
      <c r="O27" s="73"/>
      <c r="P27" s="73"/>
      <c r="Q27" s="71"/>
      <c r="R27" s="62">
        <f t="shared" si="12"/>
        <v>0</v>
      </c>
      <c r="S27" s="63">
        <f t="shared" si="1"/>
        <v>0</v>
      </c>
      <c r="T27" s="74">
        <f t="shared" si="2"/>
        <v>1</v>
      </c>
      <c r="U27" s="65">
        <f t="shared" si="3"/>
        <v>0</v>
      </c>
      <c r="V27" s="65">
        <f t="shared" si="4"/>
        <v>0</v>
      </c>
      <c r="W27" s="65">
        <f t="shared" si="5"/>
        <v>0</v>
      </c>
      <c r="X27" s="75"/>
      <c r="Y27" s="71"/>
      <c r="Z27" s="71"/>
      <c r="AA27" s="71"/>
      <c r="AB27" s="71"/>
      <c r="AC27" s="71"/>
      <c r="AD27" s="71"/>
      <c r="AE27" s="71"/>
      <c r="AF27" s="73"/>
      <c r="AG27" s="73"/>
      <c r="AH27" s="73"/>
      <c r="AI27" s="73"/>
      <c r="AJ27" s="73"/>
      <c r="AK27" s="71"/>
      <c r="AL27" s="62">
        <f t="shared" si="6"/>
        <v>0</v>
      </c>
      <c r="AM27" s="63">
        <f t="shared" si="7"/>
        <v>0</v>
      </c>
      <c r="AN27" s="74">
        <f t="shared" si="8"/>
        <v>1</v>
      </c>
      <c r="AO27" s="66">
        <f t="shared" si="9"/>
        <v>0</v>
      </c>
      <c r="AP27" s="66">
        <f t="shared" si="10"/>
        <v>0</v>
      </c>
      <c r="AQ27" s="76">
        <f t="shared" si="11"/>
        <v>0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"/>
    </row>
    <row r="28" spans="1:54" ht="15" customHeight="1">
      <c r="A28" s="59">
        <v>16</v>
      </c>
      <c r="B28" s="77"/>
      <c r="C28" s="61"/>
      <c r="D28" s="75"/>
      <c r="E28" s="71"/>
      <c r="F28" s="71"/>
      <c r="G28" s="71"/>
      <c r="H28" s="71"/>
      <c r="I28" s="71"/>
      <c r="J28" s="71"/>
      <c r="K28" s="71"/>
      <c r="L28" s="73"/>
      <c r="M28" s="73"/>
      <c r="N28" s="73"/>
      <c r="O28" s="73"/>
      <c r="P28" s="73"/>
      <c r="Q28" s="71"/>
      <c r="R28" s="62">
        <f t="shared" si="12"/>
        <v>0</v>
      </c>
      <c r="S28" s="63">
        <f t="shared" si="1"/>
        <v>0</v>
      </c>
      <c r="T28" s="74">
        <f t="shared" si="2"/>
        <v>1</v>
      </c>
      <c r="U28" s="65">
        <f t="shared" si="3"/>
        <v>0</v>
      </c>
      <c r="V28" s="65">
        <f t="shared" si="4"/>
        <v>0</v>
      </c>
      <c r="W28" s="65">
        <f t="shared" si="5"/>
        <v>0</v>
      </c>
      <c r="X28" s="75"/>
      <c r="Y28" s="71"/>
      <c r="Z28" s="71"/>
      <c r="AA28" s="71"/>
      <c r="AB28" s="71"/>
      <c r="AC28" s="71"/>
      <c r="AD28" s="71"/>
      <c r="AE28" s="71"/>
      <c r="AF28" s="73"/>
      <c r="AG28" s="73"/>
      <c r="AH28" s="73"/>
      <c r="AI28" s="73"/>
      <c r="AJ28" s="73"/>
      <c r="AK28" s="71"/>
      <c r="AL28" s="62">
        <f t="shared" si="6"/>
        <v>0</v>
      </c>
      <c r="AM28" s="63">
        <f t="shared" si="7"/>
        <v>0</v>
      </c>
      <c r="AN28" s="74">
        <f t="shared" si="8"/>
        <v>1</v>
      </c>
      <c r="AO28" s="66">
        <f t="shared" si="9"/>
        <v>0</v>
      </c>
      <c r="AP28" s="66">
        <f t="shared" si="10"/>
        <v>0</v>
      </c>
      <c r="AQ28" s="76">
        <f t="shared" si="11"/>
        <v>0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3"/>
    </row>
    <row r="29" spans="1:54" ht="15" customHeight="1">
      <c r="A29" s="59">
        <v>17</v>
      </c>
      <c r="B29" s="77"/>
      <c r="C29" s="61"/>
      <c r="D29" s="75"/>
      <c r="E29" s="71"/>
      <c r="F29" s="71"/>
      <c r="G29" s="71"/>
      <c r="H29" s="71"/>
      <c r="I29" s="71"/>
      <c r="J29" s="71"/>
      <c r="K29" s="71"/>
      <c r="L29" s="73"/>
      <c r="M29" s="73"/>
      <c r="N29" s="73"/>
      <c r="O29" s="73"/>
      <c r="P29" s="73"/>
      <c r="Q29" s="71"/>
      <c r="R29" s="62">
        <f t="shared" si="12"/>
        <v>0</v>
      </c>
      <c r="S29" s="63">
        <f t="shared" si="1"/>
        <v>0</v>
      </c>
      <c r="T29" s="74">
        <f t="shared" si="2"/>
        <v>1</v>
      </c>
      <c r="U29" s="65">
        <f t="shared" si="3"/>
        <v>0</v>
      </c>
      <c r="V29" s="65">
        <f t="shared" si="4"/>
        <v>0</v>
      </c>
      <c r="W29" s="65">
        <f t="shared" si="5"/>
        <v>0</v>
      </c>
      <c r="X29" s="75"/>
      <c r="Y29" s="71"/>
      <c r="Z29" s="71"/>
      <c r="AA29" s="71"/>
      <c r="AB29" s="71"/>
      <c r="AC29" s="71"/>
      <c r="AD29" s="71"/>
      <c r="AE29" s="71"/>
      <c r="AF29" s="73"/>
      <c r="AG29" s="73"/>
      <c r="AH29" s="73"/>
      <c r="AI29" s="73"/>
      <c r="AJ29" s="73"/>
      <c r="AK29" s="71"/>
      <c r="AL29" s="62">
        <f t="shared" si="6"/>
        <v>0</v>
      </c>
      <c r="AM29" s="63">
        <f t="shared" si="7"/>
        <v>0</v>
      </c>
      <c r="AN29" s="74">
        <f t="shared" si="8"/>
        <v>1</v>
      </c>
      <c r="AO29" s="66">
        <f t="shared" si="9"/>
        <v>0</v>
      </c>
      <c r="AP29" s="66">
        <f t="shared" si="10"/>
        <v>0</v>
      </c>
      <c r="AQ29" s="76">
        <f t="shared" si="11"/>
        <v>0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3"/>
    </row>
    <row r="30" spans="1:54" ht="15" customHeight="1">
      <c r="A30" s="59">
        <v>18</v>
      </c>
      <c r="B30" s="77"/>
      <c r="C30" s="61"/>
      <c r="D30" s="75"/>
      <c r="E30" s="71"/>
      <c r="F30" s="71"/>
      <c r="G30" s="71"/>
      <c r="H30" s="71"/>
      <c r="I30" s="71"/>
      <c r="J30" s="71"/>
      <c r="K30" s="71"/>
      <c r="L30" s="73"/>
      <c r="M30" s="73"/>
      <c r="N30" s="73"/>
      <c r="O30" s="73"/>
      <c r="P30" s="73"/>
      <c r="Q30" s="71"/>
      <c r="R30" s="62">
        <f t="shared" si="12"/>
        <v>0</v>
      </c>
      <c r="S30" s="63">
        <f t="shared" si="1"/>
        <v>0</v>
      </c>
      <c r="T30" s="74">
        <f t="shared" si="2"/>
        <v>1</v>
      </c>
      <c r="U30" s="65">
        <f t="shared" si="3"/>
        <v>0</v>
      </c>
      <c r="V30" s="65">
        <f t="shared" si="4"/>
        <v>0</v>
      </c>
      <c r="W30" s="65">
        <f t="shared" si="5"/>
        <v>0</v>
      </c>
      <c r="X30" s="75"/>
      <c r="Y30" s="71"/>
      <c r="Z30" s="71"/>
      <c r="AA30" s="71"/>
      <c r="AB30" s="71"/>
      <c r="AC30" s="71"/>
      <c r="AD30" s="71"/>
      <c r="AE30" s="71"/>
      <c r="AF30" s="73"/>
      <c r="AG30" s="73"/>
      <c r="AH30" s="73"/>
      <c r="AI30" s="73"/>
      <c r="AJ30" s="73"/>
      <c r="AK30" s="71"/>
      <c r="AL30" s="62">
        <f t="shared" si="6"/>
        <v>0</v>
      </c>
      <c r="AM30" s="63">
        <f t="shared" si="7"/>
        <v>0</v>
      </c>
      <c r="AN30" s="74">
        <f t="shared" si="8"/>
        <v>1</v>
      </c>
      <c r="AO30" s="66">
        <f t="shared" si="9"/>
        <v>0</v>
      </c>
      <c r="AP30" s="66">
        <f t="shared" si="10"/>
        <v>0</v>
      </c>
      <c r="AQ30" s="76">
        <f t="shared" si="11"/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3"/>
    </row>
    <row r="31" spans="1:54" ht="15" customHeight="1">
      <c r="A31" s="59">
        <v>20</v>
      </c>
      <c r="B31" s="77"/>
      <c r="C31" s="61"/>
      <c r="D31" s="75"/>
      <c r="E31" s="71"/>
      <c r="F31" s="71"/>
      <c r="G31" s="71"/>
      <c r="H31" s="71"/>
      <c r="I31" s="71"/>
      <c r="J31" s="71"/>
      <c r="K31" s="71"/>
      <c r="L31" s="73"/>
      <c r="M31" s="73"/>
      <c r="N31" s="73"/>
      <c r="O31" s="73"/>
      <c r="P31" s="73"/>
      <c r="Q31" s="73"/>
      <c r="R31" s="62">
        <f t="shared" si="12"/>
        <v>0</v>
      </c>
      <c r="S31" s="63">
        <f t="shared" si="1"/>
        <v>0</v>
      </c>
      <c r="T31" s="74">
        <f t="shared" si="2"/>
        <v>1</v>
      </c>
      <c r="U31" s="65">
        <f t="shared" si="3"/>
        <v>0</v>
      </c>
      <c r="V31" s="65">
        <f t="shared" si="4"/>
        <v>0</v>
      </c>
      <c r="W31" s="65">
        <f t="shared" si="5"/>
        <v>0</v>
      </c>
      <c r="X31" s="75"/>
      <c r="Y31" s="71"/>
      <c r="Z31" s="71"/>
      <c r="AA31" s="71"/>
      <c r="AB31" s="71"/>
      <c r="AC31" s="71"/>
      <c r="AD31" s="71"/>
      <c r="AE31" s="71"/>
      <c r="AF31" s="73"/>
      <c r="AG31" s="73"/>
      <c r="AH31" s="73"/>
      <c r="AI31" s="73"/>
      <c r="AJ31" s="73"/>
      <c r="AK31" s="73"/>
      <c r="AL31" s="62">
        <f t="shared" si="6"/>
        <v>0</v>
      </c>
      <c r="AM31" s="63">
        <f t="shared" si="7"/>
        <v>0</v>
      </c>
      <c r="AN31" s="74">
        <f t="shared" si="8"/>
        <v>1</v>
      </c>
      <c r="AO31" s="66">
        <f t="shared" si="9"/>
        <v>0</v>
      </c>
      <c r="AP31" s="66">
        <f t="shared" si="10"/>
        <v>0</v>
      </c>
      <c r="AQ31" s="76">
        <f t="shared" si="11"/>
        <v>0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"/>
    </row>
    <row r="32" spans="1:54" ht="15" customHeight="1">
      <c r="A32" s="59">
        <v>21</v>
      </c>
      <c r="B32" s="77"/>
      <c r="C32" s="61"/>
      <c r="D32" s="75"/>
      <c r="E32" s="71"/>
      <c r="F32" s="71"/>
      <c r="G32" s="71"/>
      <c r="H32" s="71"/>
      <c r="I32" s="71"/>
      <c r="J32" s="71"/>
      <c r="K32" s="71"/>
      <c r="L32" s="73"/>
      <c r="M32" s="73"/>
      <c r="N32" s="73"/>
      <c r="O32" s="73"/>
      <c r="P32" s="73"/>
      <c r="Q32" s="73"/>
      <c r="R32" s="62">
        <f t="shared" si="12"/>
        <v>0</v>
      </c>
      <c r="S32" s="63">
        <f t="shared" si="1"/>
        <v>0</v>
      </c>
      <c r="T32" s="74">
        <f t="shared" si="2"/>
        <v>1</v>
      </c>
      <c r="U32" s="65">
        <f t="shared" si="3"/>
        <v>0</v>
      </c>
      <c r="V32" s="65">
        <f t="shared" si="4"/>
        <v>0</v>
      </c>
      <c r="W32" s="65">
        <f t="shared" si="5"/>
        <v>0</v>
      </c>
      <c r="X32" s="75"/>
      <c r="Y32" s="71"/>
      <c r="Z32" s="71"/>
      <c r="AA32" s="71"/>
      <c r="AB32" s="71"/>
      <c r="AC32" s="71"/>
      <c r="AD32" s="71"/>
      <c r="AE32" s="71"/>
      <c r="AF32" s="73"/>
      <c r="AG32" s="73"/>
      <c r="AH32" s="73"/>
      <c r="AI32" s="73"/>
      <c r="AJ32" s="73"/>
      <c r="AK32" s="73"/>
      <c r="AL32" s="62">
        <f t="shared" si="6"/>
        <v>0</v>
      </c>
      <c r="AM32" s="63">
        <f t="shared" si="7"/>
        <v>0</v>
      </c>
      <c r="AN32" s="74">
        <f t="shared" si="8"/>
        <v>1</v>
      </c>
      <c r="AO32" s="66">
        <f t="shared" si="9"/>
        <v>0</v>
      </c>
      <c r="AP32" s="66">
        <f t="shared" si="10"/>
        <v>0</v>
      </c>
      <c r="AQ32" s="76">
        <f t="shared" si="11"/>
        <v>0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3"/>
    </row>
    <row r="33" spans="1:54" ht="15" customHeight="1">
      <c r="A33" s="59">
        <v>19</v>
      </c>
      <c r="B33" s="77"/>
      <c r="C33" s="61"/>
      <c r="D33" s="75"/>
      <c r="E33" s="71"/>
      <c r="F33" s="71"/>
      <c r="G33" s="71"/>
      <c r="H33" s="71"/>
      <c r="I33" s="71"/>
      <c r="J33" s="71"/>
      <c r="K33" s="71"/>
      <c r="L33" s="73"/>
      <c r="M33" s="73"/>
      <c r="N33" s="73"/>
      <c r="O33" s="73"/>
      <c r="P33" s="73"/>
      <c r="Q33" s="71"/>
      <c r="R33" s="62">
        <f t="shared" si="12"/>
        <v>0</v>
      </c>
      <c r="S33" s="63">
        <f t="shared" si="1"/>
        <v>0</v>
      </c>
      <c r="T33" s="74">
        <f t="shared" si="2"/>
        <v>1</v>
      </c>
      <c r="U33" s="65">
        <f t="shared" si="3"/>
        <v>0</v>
      </c>
      <c r="V33" s="65">
        <f t="shared" si="4"/>
        <v>0</v>
      </c>
      <c r="W33" s="65">
        <f t="shared" si="5"/>
        <v>0</v>
      </c>
      <c r="X33" s="75"/>
      <c r="Y33" s="71"/>
      <c r="Z33" s="71"/>
      <c r="AA33" s="71"/>
      <c r="AB33" s="71"/>
      <c r="AC33" s="71"/>
      <c r="AD33" s="71"/>
      <c r="AE33" s="71"/>
      <c r="AF33" s="73"/>
      <c r="AG33" s="73"/>
      <c r="AH33" s="73"/>
      <c r="AI33" s="73"/>
      <c r="AJ33" s="73"/>
      <c r="AK33" s="71"/>
      <c r="AL33" s="62">
        <f t="shared" si="6"/>
        <v>0</v>
      </c>
      <c r="AM33" s="63">
        <f t="shared" si="7"/>
        <v>0</v>
      </c>
      <c r="AN33" s="74">
        <f t="shared" si="8"/>
        <v>1</v>
      </c>
      <c r="AO33" s="66">
        <f t="shared" si="9"/>
        <v>0</v>
      </c>
      <c r="AP33" s="66">
        <f t="shared" si="10"/>
        <v>0</v>
      </c>
      <c r="AQ33" s="76">
        <f t="shared" si="11"/>
        <v>0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3"/>
    </row>
    <row r="34" spans="1:54" ht="15" customHeight="1">
      <c r="A34" s="59">
        <v>22</v>
      </c>
      <c r="B34" s="77"/>
      <c r="C34" s="61"/>
      <c r="D34" s="75"/>
      <c r="E34" s="71"/>
      <c r="F34" s="71"/>
      <c r="G34" s="71"/>
      <c r="H34" s="71"/>
      <c r="I34" s="71"/>
      <c r="J34" s="71"/>
      <c r="K34" s="71"/>
      <c r="L34" s="73"/>
      <c r="M34" s="73"/>
      <c r="N34" s="73"/>
      <c r="O34" s="73"/>
      <c r="P34" s="73"/>
      <c r="Q34" s="73"/>
      <c r="R34" s="62">
        <f t="shared" si="12"/>
        <v>0</v>
      </c>
      <c r="S34" s="63">
        <f t="shared" si="1"/>
        <v>0</v>
      </c>
      <c r="T34" s="74">
        <f t="shared" si="2"/>
        <v>1</v>
      </c>
      <c r="U34" s="65">
        <f t="shared" si="3"/>
        <v>0</v>
      </c>
      <c r="V34" s="65">
        <f t="shared" si="4"/>
        <v>0</v>
      </c>
      <c r="W34" s="65">
        <f t="shared" si="5"/>
        <v>0</v>
      </c>
      <c r="X34" s="75"/>
      <c r="Y34" s="71"/>
      <c r="Z34" s="71"/>
      <c r="AA34" s="71"/>
      <c r="AB34" s="71"/>
      <c r="AC34" s="71"/>
      <c r="AD34" s="71"/>
      <c r="AE34" s="71"/>
      <c r="AF34" s="73"/>
      <c r="AG34" s="73"/>
      <c r="AH34" s="73"/>
      <c r="AI34" s="73"/>
      <c r="AJ34" s="73"/>
      <c r="AK34" s="73"/>
      <c r="AL34" s="62">
        <f t="shared" si="6"/>
        <v>0</v>
      </c>
      <c r="AM34" s="63">
        <f t="shared" si="7"/>
        <v>0</v>
      </c>
      <c r="AN34" s="74">
        <f t="shared" si="8"/>
        <v>1</v>
      </c>
      <c r="AO34" s="66">
        <f t="shared" si="9"/>
        <v>0</v>
      </c>
      <c r="AP34" s="66">
        <f t="shared" si="10"/>
        <v>0</v>
      </c>
      <c r="AQ34" s="76">
        <f t="shared" si="11"/>
        <v>0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"/>
    </row>
    <row r="35" spans="1:54" ht="15" customHeight="1">
      <c r="A35" s="59">
        <v>23</v>
      </c>
      <c r="B35" s="77"/>
      <c r="C35" s="61"/>
      <c r="D35" s="75"/>
      <c r="E35" s="71"/>
      <c r="F35" s="71"/>
      <c r="G35" s="71"/>
      <c r="H35" s="71"/>
      <c r="I35" s="71"/>
      <c r="J35" s="71"/>
      <c r="K35" s="71"/>
      <c r="L35" s="73"/>
      <c r="M35" s="73"/>
      <c r="N35" s="73"/>
      <c r="O35" s="73"/>
      <c r="P35" s="73"/>
      <c r="Q35" s="73"/>
      <c r="R35" s="62">
        <f t="shared" si="12"/>
        <v>0</v>
      </c>
      <c r="S35" s="63">
        <f t="shared" si="1"/>
        <v>0</v>
      </c>
      <c r="T35" s="74">
        <f t="shared" si="2"/>
        <v>1</v>
      </c>
      <c r="U35" s="65">
        <f t="shared" si="3"/>
        <v>0</v>
      </c>
      <c r="V35" s="65">
        <f t="shared" si="4"/>
        <v>0</v>
      </c>
      <c r="W35" s="65">
        <f t="shared" si="5"/>
        <v>0</v>
      </c>
      <c r="X35" s="75"/>
      <c r="Y35" s="71"/>
      <c r="Z35" s="71"/>
      <c r="AA35" s="71"/>
      <c r="AB35" s="71"/>
      <c r="AC35" s="71"/>
      <c r="AD35" s="71"/>
      <c r="AE35" s="71"/>
      <c r="AF35" s="73"/>
      <c r="AG35" s="73"/>
      <c r="AH35" s="73"/>
      <c r="AI35" s="73"/>
      <c r="AJ35" s="73"/>
      <c r="AK35" s="73"/>
      <c r="AL35" s="62">
        <f t="shared" si="6"/>
        <v>0</v>
      </c>
      <c r="AM35" s="63">
        <f t="shared" si="7"/>
        <v>0</v>
      </c>
      <c r="AN35" s="74">
        <f t="shared" si="8"/>
        <v>1</v>
      </c>
      <c r="AO35" s="66">
        <f t="shared" si="9"/>
        <v>0</v>
      </c>
      <c r="AP35" s="66">
        <f t="shared" si="10"/>
        <v>0</v>
      </c>
      <c r="AQ35" s="76">
        <f t="shared" si="11"/>
        <v>0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3"/>
    </row>
    <row r="36" spans="1:54" ht="15" customHeight="1">
      <c r="A36" s="59">
        <v>24</v>
      </c>
      <c r="B36" s="77"/>
      <c r="C36" s="61"/>
      <c r="D36" s="75"/>
      <c r="E36" s="71"/>
      <c r="F36" s="71"/>
      <c r="G36" s="71"/>
      <c r="H36" s="71"/>
      <c r="I36" s="71"/>
      <c r="J36" s="71"/>
      <c r="K36" s="71"/>
      <c r="L36" s="73"/>
      <c r="M36" s="73"/>
      <c r="N36" s="73"/>
      <c r="O36" s="73"/>
      <c r="P36" s="73"/>
      <c r="Q36" s="73"/>
      <c r="R36" s="62">
        <f t="shared" si="12"/>
        <v>0</v>
      </c>
      <c r="S36" s="63">
        <f t="shared" si="1"/>
        <v>0</v>
      </c>
      <c r="T36" s="74">
        <f t="shared" si="2"/>
        <v>1</v>
      </c>
      <c r="U36" s="65">
        <f t="shared" si="3"/>
        <v>0</v>
      </c>
      <c r="V36" s="65">
        <f t="shared" si="4"/>
        <v>0</v>
      </c>
      <c r="W36" s="65">
        <f t="shared" si="5"/>
        <v>0</v>
      </c>
      <c r="X36" s="75"/>
      <c r="Y36" s="71"/>
      <c r="Z36" s="71"/>
      <c r="AA36" s="71"/>
      <c r="AB36" s="71"/>
      <c r="AC36" s="71"/>
      <c r="AD36" s="71"/>
      <c r="AE36" s="71"/>
      <c r="AF36" s="73"/>
      <c r="AG36" s="73"/>
      <c r="AH36" s="73"/>
      <c r="AI36" s="73"/>
      <c r="AJ36" s="73"/>
      <c r="AK36" s="73"/>
      <c r="AL36" s="62">
        <f t="shared" si="6"/>
        <v>0</v>
      </c>
      <c r="AM36" s="63">
        <f t="shared" si="7"/>
        <v>0</v>
      </c>
      <c r="AN36" s="74">
        <f t="shared" si="8"/>
        <v>1</v>
      </c>
      <c r="AO36" s="66">
        <f t="shared" si="9"/>
        <v>0</v>
      </c>
      <c r="AP36" s="66">
        <f t="shared" si="10"/>
        <v>0</v>
      </c>
      <c r="AQ36" s="76">
        <f t="shared" si="11"/>
        <v>0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3"/>
    </row>
    <row r="37" spans="1:54" ht="15" customHeight="1">
      <c r="A37" s="59">
        <v>25</v>
      </c>
      <c r="B37" s="77"/>
      <c r="C37" s="61"/>
      <c r="D37" s="75"/>
      <c r="E37" s="71"/>
      <c r="F37" s="71"/>
      <c r="G37" s="71"/>
      <c r="H37" s="71"/>
      <c r="I37" s="72"/>
      <c r="J37" s="73"/>
      <c r="K37" s="73"/>
      <c r="L37" s="73"/>
      <c r="M37" s="73"/>
      <c r="N37" s="73"/>
      <c r="O37" s="73"/>
      <c r="P37" s="73"/>
      <c r="Q37" s="73"/>
      <c r="R37" s="62">
        <f t="shared" si="12"/>
        <v>0</v>
      </c>
      <c r="S37" s="63">
        <f t="shared" si="1"/>
        <v>0</v>
      </c>
      <c r="T37" s="80">
        <f t="shared" si="2"/>
        <v>1</v>
      </c>
      <c r="U37" s="65">
        <f t="shared" si="3"/>
        <v>0</v>
      </c>
      <c r="V37" s="65">
        <f t="shared" si="4"/>
        <v>0</v>
      </c>
      <c r="W37" s="65">
        <f t="shared" si="5"/>
        <v>0</v>
      </c>
      <c r="X37" s="75"/>
      <c r="Y37" s="71"/>
      <c r="Z37" s="71"/>
      <c r="AA37" s="71"/>
      <c r="AB37" s="71"/>
      <c r="AC37" s="72"/>
      <c r="AD37" s="73"/>
      <c r="AE37" s="73"/>
      <c r="AF37" s="73"/>
      <c r="AG37" s="73"/>
      <c r="AH37" s="73"/>
      <c r="AI37" s="73"/>
      <c r="AJ37" s="73"/>
      <c r="AK37" s="73"/>
      <c r="AL37" s="62">
        <f t="shared" si="6"/>
        <v>0</v>
      </c>
      <c r="AM37" s="63">
        <f t="shared" si="7"/>
        <v>0</v>
      </c>
      <c r="AN37" s="81">
        <f t="shared" si="8"/>
        <v>1</v>
      </c>
      <c r="AO37" s="66">
        <f t="shared" si="9"/>
        <v>0</v>
      </c>
      <c r="AP37" s="66">
        <f t="shared" si="10"/>
        <v>0</v>
      </c>
      <c r="AQ37" s="82">
        <f t="shared" si="11"/>
        <v>0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3"/>
    </row>
    <row r="38" spans="1:54" ht="15" customHeight="1">
      <c r="A38" s="83"/>
      <c r="B38" s="84" t="s">
        <v>45</v>
      </c>
      <c r="C38" s="85" t="s">
        <v>46</v>
      </c>
      <c r="D38" s="86">
        <f>COUNTIF(D13:D37,"C")</f>
        <v>0</v>
      </c>
      <c r="E38" s="86">
        <f t="shared" ref="E38:F38" si="13">COUNTIF(E13:E37,"A")</f>
        <v>0</v>
      </c>
      <c r="F38" s="86">
        <f t="shared" si="13"/>
        <v>0</v>
      </c>
      <c r="G38" s="86">
        <f>COUNTIF(G13:G37,"B")</f>
        <v>0</v>
      </c>
      <c r="H38" s="86">
        <f>COUNTIF(H13:H37,"C")</f>
        <v>0</v>
      </c>
      <c r="I38" s="86">
        <f>COUNTIF(I13:I37,"B")</f>
        <v>0</v>
      </c>
      <c r="J38" s="86">
        <f>COUNTIF(J13:J37,"C")</f>
        <v>0</v>
      </c>
      <c r="K38" s="86">
        <f>COUNTIF(K13:K37,"D")</f>
        <v>0</v>
      </c>
      <c r="L38" s="86">
        <f>COUNTIF(L13:L37,"B")</f>
        <v>0</v>
      </c>
      <c r="M38" s="86">
        <f>COUNTIF(M13:M37,"A")</f>
        <v>0</v>
      </c>
      <c r="N38" s="86">
        <f>COUNTIF(N13:N37,"C")</f>
        <v>0</v>
      </c>
      <c r="O38" s="86">
        <f>COUNTIF(O13:O37,"A")</f>
        <v>0</v>
      </c>
      <c r="P38" s="86">
        <f>COUNTIF(P13:P37,"D")</f>
        <v>0</v>
      </c>
      <c r="Q38" s="86">
        <f>COUNTIF(Q13:Q37,"B")</f>
        <v>0</v>
      </c>
      <c r="R38" s="87">
        <f>SUM(R12:R37)</f>
        <v>0</v>
      </c>
      <c r="S38" s="88" t="e">
        <f>R38/(14*COUNTA(B13:B37))</f>
        <v>#DIV/0!</v>
      </c>
      <c r="T38" s="89"/>
      <c r="U38" s="90"/>
      <c r="V38" s="90"/>
      <c r="W38" s="90"/>
      <c r="X38" s="86">
        <f>COUNTIF(X13:X37,"B")</f>
        <v>0</v>
      </c>
      <c r="Y38" s="86">
        <f>COUNTIF(Y13:Y37,"A")</f>
        <v>0</v>
      </c>
      <c r="Z38" s="86">
        <f>COUNTIF(Z13:Z37,"C")</f>
        <v>0</v>
      </c>
      <c r="AA38" s="86">
        <f>COUNTIF(AA13:AA37,"D")</f>
        <v>0</v>
      </c>
      <c r="AB38" s="86">
        <f>COUNTIF(AB13:AB37,"B")</f>
        <v>0</v>
      </c>
      <c r="AC38" s="86">
        <f>COUNTIF(AC13:AC37,"D")</f>
        <v>0</v>
      </c>
      <c r="AD38" s="86">
        <f>COUNTIF(AD13:AD37,"A")</f>
        <v>0</v>
      </c>
      <c r="AE38" s="86">
        <f>COUNTIF(AE13:AE37,"B")</f>
        <v>0</v>
      </c>
      <c r="AF38" s="86">
        <f>COUNTIF(AF13:AF37,"C")</f>
        <v>0</v>
      </c>
      <c r="AG38" s="86">
        <f>COUNTIF(AG13:AG37,"A")</f>
        <v>0</v>
      </c>
      <c r="AH38" s="86">
        <f>COUNTIF(AH13:AH37,"B")</f>
        <v>0</v>
      </c>
      <c r="AI38" s="86">
        <f>COUNTIF(AI13:AI37,"A")</f>
        <v>0</v>
      </c>
      <c r="AJ38" s="86">
        <f>COUNTIF(AJ13:AJ37,"C")</f>
        <v>0</v>
      </c>
      <c r="AK38" s="86">
        <f>COUNTIF(AK13:AK37,"A")</f>
        <v>0</v>
      </c>
      <c r="AL38" s="87">
        <f>SUM(AL13:AL37)</f>
        <v>0</v>
      </c>
      <c r="AM38" s="88">
        <f>AL38/(14*COUNTA(W13:W37))</f>
        <v>0</v>
      </c>
      <c r="AN38" s="89"/>
      <c r="AO38" s="90"/>
      <c r="AP38" s="90"/>
      <c r="AQ38" s="90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"/>
    </row>
    <row r="39" spans="1:54" ht="15" customHeight="1">
      <c r="A39" s="91"/>
      <c r="B39" s="92" t="s">
        <v>47</v>
      </c>
      <c r="C39" s="22">
        <f>COUNTIF(C$13:C$37,"M")</f>
        <v>0</v>
      </c>
      <c r="D39" s="22"/>
      <c r="E39" s="2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93">
        <f>AVERAGE(R13:R37)</f>
        <v>0</v>
      </c>
      <c r="S39" s="94"/>
      <c r="T39" s="75"/>
      <c r="U39" s="71"/>
      <c r="V39" s="71"/>
      <c r="W39" s="71"/>
      <c r="X39" s="27"/>
      <c r="Y39" s="27"/>
      <c r="Z39" s="27"/>
      <c r="AA39" s="27"/>
      <c r="AB39" s="28"/>
      <c r="AC39" s="27"/>
      <c r="AD39" s="27"/>
      <c r="AE39" s="27"/>
      <c r="AF39" s="27"/>
      <c r="AG39" s="27"/>
      <c r="AH39" s="27"/>
      <c r="AI39" s="27"/>
      <c r="AJ39" s="27"/>
      <c r="AK39" s="28"/>
      <c r="AL39" s="93">
        <f>AVERAGE(AL13:AL37)</f>
        <v>0</v>
      </c>
      <c r="AM39" s="94"/>
      <c r="AN39" s="75"/>
      <c r="AO39" s="71"/>
      <c r="AP39" s="71"/>
      <c r="AQ39" s="7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3"/>
    </row>
    <row r="40" spans="1:54" ht="16.5" customHeight="1">
      <c r="A40" s="91"/>
      <c r="B40" s="95" t="s">
        <v>48</v>
      </c>
      <c r="C40" s="96" t="s">
        <v>49</v>
      </c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93">
        <f>STDEV(R13:R37)</f>
        <v>0</v>
      </c>
      <c r="S40" s="94"/>
      <c r="T40" s="163" t="s">
        <v>45</v>
      </c>
      <c r="U40" s="164"/>
      <c r="V40" s="164"/>
      <c r="W40" s="165"/>
      <c r="X40" s="100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9"/>
      <c r="AK40" s="99"/>
      <c r="AL40" s="93">
        <f>STDEV(AL13:AL37)</f>
        <v>0</v>
      </c>
      <c r="AM40" s="94"/>
      <c r="AN40" s="163" t="s">
        <v>45</v>
      </c>
      <c r="AO40" s="164"/>
      <c r="AP40" s="164"/>
      <c r="AQ40" s="165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3"/>
    </row>
    <row r="41" spans="1:54" ht="15" customHeight="1">
      <c r="A41" s="101"/>
      <c r="B41" s="92" t="s">
        <v>50</v>
      </c>
      <c r="C41" s="22">
        <f>COUNTIF(C$13:C$37,"F")</f>
        <v>0</v>
      </c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89"/>
      <c r="S41" s="104">
        <f>COUNTA(B13:B37)</f>
        <v>0</v>
      </c>
      <c r="T41" s="105">
        <f t="shared" ref="T41:W41" si="14">SUM(T13:T37)</f>
        <v>25</v>
      </c>
      <c r="U41" s="106">
        <f t="shared" si="14"/>
        <v>0</v>
      </c>
      <c r="V41" s="106">
        <f t="shared" si="14"/>
        <v>0</v>
      </c>
      <c r="W41" s="106">
        <f t="shared" si="14"/>
        <v>0</v>
      </c>
      <c r="X41" s="102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89"/>
      <c r="AM41" s="104">
        <f>COUNTA(AL13:AL37)</f>
        <v>25</v>
      </c>
      <c r="AN41" s="105">
        <f t="shared" ref="AN41:AQ41" si="15">SUM(AN13:AN37)</f>
        <v>25</v>
      </c>
      <c r="AO41" s="106">
        <f t="shared" si="15"/>
        <v>0</v>
      </c>
      <c r="AP41" s="106">
        <f t="shared" si="15"/>
        <v>0</v>
      </c>
      <c r="AQ41" s="106">
        <f t="shared" si="15"/>
        <v>0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3"/>
    </row>
    <row r="42" spans="1:54" ht="13.5" customHeight="1">
      <c r="A42" s="107"/>
      <c r="B42" s="108" t="s">
        <v>40</v>
      </c>
      <c r="C42" s="109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2"/>
      <c r="S42" s="113"/>
      <c r="T42" s="114" t="e">
        <f>T41/S41</f>
        <v>#DIV/0!</v>
      </c>
      <c r="U42" s="115" t="e">
        <f>U41/S41</f>
        <v>#DIV/0!</v>
      </c>
      <c r="V42" s="115" t="e">
        <f>V41/S41</f>
        <v>#DIV/0!</v>
      </c>
      <c r="W42" s="115" t="e">
        <f>W41/S41</f>
        <v>#DIV/0!</v>
      </c>
      <c r="X42" s="110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2"/>
      <c r="AM42" s="113"/>
      <c r="AN42" s="114">
        <f>AN41/AM41</f>
        <v>1</v>
      </c>
      <c r="AO42" s="115">
        <f>AO41/AM41</f>
        <v>0</v>
      </c>
      <c r="AP42" s="115">
        <f>AP41/AM41</f>
        <v>0</v>
      </c>
      <c r="AQ42" s="115">
        <f>AQ41/AM41</f>
        <v>0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3"/>
    </row>
    <row r="43" spans="1:54" ht="15" customHeight="1">
      <c r="A43" s="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7" t="s">
        <v>51</v>
      </c>
      <c r="S43" s="118">
        <f>SUM(T41+U41)</f>
        <v>25</v>
      </c>
      <c r="T43" s="115" t="e">
        <f>S43/S41</f>
        <v>#DIV/0!</v>
      </c>
      <c r="U43" s="119" t="s">
        <v>52</v>
      </c>
      <c r="V43" s="118">
        <f>SUM(V41+W41)</f>
        <v>0</v>
      </c>
      <c r="W43" s="120" t="e">
        <f>V43/S41</f>
        <v>#DIV/0!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 t="s">
        <v>51</v>
      </c>
      <c r="AM43" s="118">
        <f>SUM(AN41+AO41)</f>
        <v>25</v>
      </c>
      <c r="AN43" s="115">
        <f>AM43/AM41</f>
        <v>1</v>
      </c>
      <c r="AO43" s="119" t="s">
        <v>52</v>
      </c>
      <c r="AP43" s="118">
        <f>SUM(AP41+AQ41)</f>
        <v>0</v>
      </c>
      <c r="AQ43" s="120">
        <f>AP43/AM41</f>
        <v>0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3"/>
    </row>
    <row r="44" spans="1:5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3"/>
    </row>
    <row r="45" spans="1:54" ht="12.75" customHeight="1">
      <c r="A45" s="1"/>
      <c r="B45" s="1"/>
      <c r="C45" s="1"/>
      <c r="D45" s="1"/>
      <c r="E45" s="1"/>
      <c r="F45" s="1"/>
      <c r="G45" s="1"/>
      <c r="H45" s="1"/>
      <c r="I45" s="1"/>
      <c r="J45" s="121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3"/>
    </row>
    <row r="46" spans="1:54" ht="12.75" customHeight="1">
      <c r="A46" s="1"/>
      <c r="B46" s="122"/>
      <c r="C46" s="122"/>
      <c r="D46" s="122"/>
      <c r="E46" s="122"/>
      <c r="F46" s="122"/>
      <c r="G46" s="122"/>
      <c r="H46" s="122"/>
      <c r="I46" s="122"/>
      <c r="J46" s="123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3"/>
    </row>
    <row r="47" spans="1:54" ht="12.75" customHeight="1">
      <c r="A47" s="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4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3"/>
    </row>
    <row r="48" spans="1:54" ht="12.75" customHeight="1">
      <c r="A48" s="1"/>
      <c r="B48" s="2"/>
      <c r="C48" s="125"/>
      <c r="D48" s="160" t="s">
        <v>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2"/>
      <c r="T48" s="15"/>
      <c r="U48" s="16"/>
      <c r="V48" s="17"/>
      <c r="W48" s="18"/>
      <c r="X48" s="166" t="s">
        <v>8</v>
      </c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7"/>
      <c r="AN48" s="15"/>
      <c r="AO48" s="16"/>
      <c r="AP48" s="17"/>
      <c r="AQ48" s="19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3"/>
    </row>
    <row r="49" spans="1:54" ht="12.75" customHeight="1">
      <c r="A49" s="1"/>
      <c r="B49" s="31">
        <f>COUNTA(B51:B75)</f>
        <v>3</v>
      </c>
      <c r="C49" s="32"/>
      <c r="D49" s="126" t="s">
        <v>14</v>
      </c>
      <c r="E49" s="127" t="s">
        <v>15</v>
      </c>
      <c r="F49" s="127" t="s">
        <v>16</v>
      </c>
      <c r="G49" s="49" t="s">
        <v>17</v>
      </c>
      <c r="H49" s="49" t="s">
        <v>18</v>
      </c>
      <c r="I49" s="49" t="s">
        <v>14</v>
      </c>
      <c r="J49" s="49" t="s">
        <v>19</v>
      </c>
      <c r="K49" s="49" t="s">
        <v>20</v>
      </c>
      <c r="L49" s="49" t="s">
        <v>20</v>
      </c>
      <c r="M49" s="49" t="s">
        <v>21</v>
      </c>
      <c r="N49" s="49" t="s">
        <v>22</v>
      </c>
      <c r="O49" s="49" t="s">
        <v>23</v>
      </c>
      <c r="P49" s="49" t="s">
        <v>18</v>
      </c>
      <c r="Q49" s="49" t="s">
        <v>24</v>
      </c>
      <c r="R49" s="36"/>
      <c r="S49" s="36"/>
      <c r="T49" s="37" t="s">
        <v>25</v>
      </c>
      <c r="U49" s="38" t="s">
        <v>26</v>
      </c>
      <c r="V49" s="38" t="s">
        <v>27</v>
      </c>
      <c r="W49" s="38" t="s">
        <v>28</v>
      </c>
      <c r="X49" s="128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36"/>
      <c r="AM49" s="36"/>
      <c r="AN49" s="37" t="s">
        <v>32</v>
      </c>
      <c r="AO49" s="38" t="s">
        <v>33</v>
      </c>
      <c r="AP49" s="38" t="s">
        <v>34</v>
      </c>
      <c r="AQ49" s="43" t="s">
        <v>35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3"/>
    </row>
    <row r="50" spans="1:54" ht="12.75" customHeight="1">
      <c r="A50" s="44" t="s">
        <v>36</v>
      </c>
      <c r="B50" s="130" t="s">
        <v>53</v>
      </c>
      <c r="C50" s="131"/>
      <c r="D50" s="47">
        <v>1</v>
      </c>
      <c r="E50" s="48">
        <v>2</v>
      </c>
      <c r="F50" s="48">
        <v>3</v>
      </c>
      <c r="G50" s="48">
        <v>4</v>
      </c>
      <c r="H50" s="49">
        <v>5</v>
      </c>
      <c r="I50" s="49">
        <v>6</v>
      </c>
      <c r="J50" s="49">
        <v>7</v>
      </c>
      <c r="K50" s="49">
        <v>8</v>
      </c>
      <c r="L50" s="49">
        <v>9</v>
      </c>
      <c r="M50" s="49">
        <v>10</v>
      </c>
      <c r="N50" s="49">
        <v>11</v>
      </c>
      <c r="O50" s="49">
        <v>12</v>
      </c>
      <c r="P50" s="49">
        <v>13</v>
      </c>
      <c r="Q50" s="49">
        <v>14</v>
      </c>
      <c r="R50" s="50" t="s">
        <v>39</v>
      </c>
      <c r="S50" s="51" t="s">
        <v>40</v>
      </c>
      <c r="T50" s="52" t="s">
        <v>41</v>
      </c>
      <c r="U50" s="53" t="s">
        <v>42</v>
      </c>
      <c r="V50" s="53" t="s">
        <v>43</v>
      </c>
      <c r="W50" s="54" t="s">
        <v>44</v>
      </c>
      <c r="X50" s="47">
        <v>1</v>
      </c>
      <c r="Y50" s="132">
        <v>2</v>
      </c>
      <c r="Z50" s="132">
        <v>3</v>
      </c>
      <c r="AA50" s="132">
        <v>4</v>
      </c>
      <c r="AB50" s="132">
        <v>5</v>
      </c>
      <c r="AC50" s="132">
        <v>6</v>
      </c>
      <c r="AD50" s="132">
        <v>7</v>
      </c>
      <c r="AE50" s="132">
        <v>8</v>
      </c>
      <c r="AF50" s="132">
        <v>9</v>
      </c>
      <c r="AG50" s="132">
        <v>10</v>
      </c>
      <c r="AH50" s="132">
        <v>11</v>
      </c>
      <c r="AI50" s="132">
        <v>12</v>
      </c>
      <c r="AJ50" s="132">
        <v>13</v>
      </c>
      <c r="AK50" s="132">
        <v>14</v>
      </c>
      <c r="AL50" s="57" t="s">
        <v>39</v>
      </c>
      <c r="AM50" s="58" t="s">
        <v>40</v>
      </c>
      <c r="AN50" s="52" t="s">
        <v>41</v>
      </c>
      <c r="AO50" s="53" t="s">
        <v>42</v>
      </c>
      <c r="AP50" s="53" t="s">
        <v>43</v>
      </c>
      <c r="AQ50" s="54" t="s">
        <v>44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3"/>
    </row>
    <row r="51" spans="1:54" ht="12.75" customHeight="1">
      <c r="A51" s="59">
        <v>1</v>
      </c>
      <c r="B51" s="133"/>
      <c r="C51" s="134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62">
        <f t="shared" ref="R51:R52" si="16">COUNTIF(D51,"C")+COUNTIF(E51,"A")+COUNTIF(F51,"A")+COUNTIF(G51,"B")+COUNTIF(H51,"C")+COUNTIF(I51,"B")+COUNTIF(J51,"C")+COUNTIF(K51,"D")+COUNTIF(L51,"B")+COUNTIF(M51,"A")+COUNTIF(N51,"C")+COUNTIF(O51,"A")+COUNTIF(P51,"D")+COUNTIF(Q51,"B")</f>
        <v>0</v>
      </c>
      <c r="S51" s="63">
        <f t="shared" ref="S51:S52" si="17">R51/14</f>
        <v>0</v>
      </c>
      <c r="T51" s="80">
        <f t="shared" ref="T51:T52" si="18">IF(R51&lt;=6.4,1,0)</f>
        <v>1</v>
      </c>
      <c r="U51" s="65">
        <f t="shared" ref="U51:U52" si="19">IF(AND(R51&gt;=6.5,R51&lt;=9.4),1,0)</f>
        <v>0</v>
      </c>
      <c r="V51" s="65">
        <f t="shared" ref="V51:V52" si="20">IF(AND(R51&gt;=9.5,R51&lt;=12.4),1,0)</f>
        <v>0</v>
      </c>
      <c r="W51" s="65">
        <f t="shared" ref="W51:W52" si="21">IF(AND(R51&gt;=12.5,R51&lt;=14),1,0)</f>
        <v>0</v>
      </c>
      <c r="X51" s="75"/>
      <c r="Y51" s="71"/>
      <c r="Z51" s="71"/>
      <c r="AA51" s="71"/>
      <c r="AB51" s="71"/>
      <c r="AC51" s="72"/>
      <c r="AD51" s="73"/>
      <c r="AE51" s="73"/>
      <c r="AF51" s="73"/>
      <c r="AG51" s="73"/>
      <c r="AH51" s="73"/>
      <c r="AI51" s="73"/>
      <c r="AJ51" s="73"/>
      <c r="AK51" s="73"/>
      <c r="AL51" s="62">
        <f t="shared" ref="AL51:AL52" si="22">COUNTIF(X51,"B")+COUNTIF(Y51,"A")+COUNTIF(Z51,"C")+COUNTIF(AA51,"D")+COUNTIF(AB51,"B")+COUNTIF(AC51,"D")+COUNTIF(AD51,"A")+COUNTIF(AE51,"B")+COUNTIF(AF51,"C")+COUNTIF(AG51,"A")+COUNTIF(AH51,"B")+COUNTIF(AI51,"A")+COUNTIF(AJ51,"C")+COUNTIF(AK51,"A")</f>
        <v>0</v>
      </c>
      <c r="AM51" s="63">
        <f t="shared" ref="AM51:AM52" si="23">AL51/14</f>
        <v>0</v>
      </c>
      <c r="AN51" s="81">
        <f t="shared" ref="AN51:AN52" si="24">IF(AL51&lt;=5.4,1,0)</f>
        <v>1</v>
      </c>
      <c r="AO51" s="66">
        <f t="shared" ref="AO51:AO52" si="25">IF(AND(AL51&gt;=5.5,AL51&lt;=8.4),1,0)</f>
        <v>0</v>
      </c>
      <c r="AP51" s="66">
        <f t="shared" ref="AP51:AP52" si="26">IF(AND(AL51&gt;=8.5,AL51&lt;=11.4),1,0)</f>
        <v>0</v>
      </c>
      <c r="AQ51" s="82">
        <f t="shared" ref="AQ51:AQ52" si="27">IF(AND(AL51&gt;=11.5,AL51&lt;=14),1,0)</f>
        <v>0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3"/>
    </row>
    <row r="52" spans="1:54" ht="12.75" customHeight="1">
      <c r="A52" s="59">
        <v>2</v>
      </c>
      <c r="B52" s="68"/>
      <c r="C52" s="135"/>
      <c r="D52" s="75"/>
      <c r="E52" s="71"/>
      <c r="F52" s="71"/>
      <c r="G52" s="71"/>
      <c r="H52" s="71"/>
      <c r="I52" s="72"/>
      <c r="J52" s="73"/>
      <c r="K52" s="73"/>
      <c r="L52" s="73"/>
      <c r="M52" s="73"/>
      <c r="N52" s="73"/>
      <c r="O52" s="73"/>
      <c r="P52" s="73"/>
      <c r="Q52" s="71"/>
      <c r="R52" s="62">
        <f t="shared" si="16"/>
        <v>0</v>
      </c>
      <c r="S52" s="63">
        <f t="shared" si="17"/>
        <v>0</v>
      </c>
      <c r="T52" s="80">
        <f t="shared" si="18"/>
        <v>1</v>
      </c>
      <c r="U52" s="65">
        <f t="shared" si="19"/>
        <v>0</v>
      </c>
      <c r="V52" s="65">
        <f t="shared" si="20"/>
        <v>0</v>
      </c>
      <c r="W52" s="65">
        <f t="shared" si="21"/>
        <v>0</v>
      </c>
      <c r="X52" s="75"/>
      <c r="Y52" s="71"/>
      <c r="Z52" s="71"/>
      <c r="AA52" s="71"/>
      <c r="AB52" s="71"/>
      <c r="AC52" s="72"/>
      <c r="AD52" s="73"/>
      <c r="AE52" s="73"/>
      <c r="AF52" s="73"/>
      <c r="AG52" s="73"/>
      <c r="AH52" s="73"/>
      <c r="AI52" s="73"/>
      <c r="AJ52" s="73"/>
      <c r="AK52" s="73"/>
      <c r="AL52" s="62">
        <f t="shared" si="22"/>
        <v>0</v>
      </c>
      <c r="AM52" s="63">
        <f t="shared" si="23"/>
        <v>0</v>
      </c>
      <c r="AN52" s="81">
        <f t="shared" si="24"/>
        <v>1</v>
      </c>
      <c r="AO52" s="66">
        <f t="shared" si="25"/>
        <v>0</v>
      </c>
      <c r="AP52" s="66">
        <f t="shared" si="26"/>
        <v>0</v>
      </c>
      <c r="AQ52" s="82">
        <f t="shared" si="27"/>
        <v>0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3"/>
    </row>
    <row r="53" spans="1:5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3"/>
    </row>
    <row r="54" spans="1: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3"/>
    </row>
    <row r="55" spans="1:5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3"/>
    </row>
    <row r="56" spans="1:54" ht="12.75" customHeight="1">
      <c r="A56" s="1"/>
      <c r="B56" s="2"/>
      <c r="C56" s="125"/>
      <c r="D56" s="160" t="s">
        <v>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/>
      <c r="T56" s="15"/>
      <c r="U56" s="16"/>
      <c r="V56" s="17"/>
      <c r="W56" s="18"/>
      <c r="X56" s="166" t="s">
        <v>8</v>
      </c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7"/>
      <c r="AN56" s="15"/>
      <c r="AO56" s="16"/>
      <c r="AP56" s="17"/>
      <c r="AQ56" s="19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3"/>
    </row>
    <row r="57" spans="1:54" ht="12.75" customHeight="1">
      <c r="A57" s="1"/>
      <c r="B57" s="31">
        <f>COUNTA(B59:B83)</f>
        <v>1</v>
      </c>
      <c r="C57" s="32"/>
      <c r="D57" s="126" t="s">
        <v>14</v>
      </c>
      <c r="E57" s="127" t="s">
        <v>15</v>
      </c>
      <c r="F57" s="127" t="s">
        <v>16</v>
      </c>
      <c r="G57" s="49" t="s">
        <v>17</v>
      </c>
      <c r="H57" s="49" t="s">
        <v>18</v>
      </c>
      <c r="I57" s="49" t="s">
        <v>14</v>
      </c>
      <c r="J57" s="49" t="s">
        <v>19</v>
      </c>
      <c r="K57" s="49" t="s">
        <v>20</v>
      </c>
      <c r="L57" s="49" t="s">
        <v>20</v>
      </c>
      <c r="M57" s="49" t="s">
        <v>21</v>
      </c>
      <c r="N57" s="49" t="s">
        <v>22</v>
      </c>
      <c r="O57" s="49" t="s">
        <v>23</v>
      </c>
      <c r="P57" s="49" t="s">
        <v>18</v>
      </c>
      <c r="Q57" s="49" t="s">
        <v>24</v>
      </c>
      <c r="R57" s="36"/>
      <c r="S57" s="36"/>
      <c r="T57" s="37" t="s">
        <v>25</v>
      </c>
      <c r="U57" s="38" t="s">
        <v>26</v>
      </c>
      <c r="V57" s="38" t="s">
        <v>27</v>
      </c>
      <c r="W57" s="38" t="s">
        <v>28</v>
      </c>
      <c r="X57" s="128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36"/>
      <c r="AM57" s="36"/>
      <c r="AN57" s="37" t="s">
        <v>32</v>
      </c>
      <c r="AO57" s="38" t="s">
        <v>33</v>
      </c>
      <c r="AP57" s="38" t="s">
        <v>34</v>
      </c>
      <c r="AQ57" s="43" t="s">
        <v>35</v>
      </c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3"/>
    </row>
    <row r="58" spans="1:54" ht="12.75" customHeight="1">
      <c r="A58" s="44" t="s">
        <v>36</v>
      </c>
      <c r="B58" s="130" t="s">
        <v>54</v>
      </c>
      <c r="C58" s="131"/>
      <c r="D58" s="47">
        <v>1</v>
      </c>
      <c r="E58" s="48">
        <v>2</v>
      </c>
      <c r="F58" s="48">
        <v>3</v>
      </c>
      <c r="G58" s="48">
        <v>4</v>
      </c>
      <c r="H58" s="49">
        <v>5</v>
      </c>
      <c r="I58" s="49">
        <v>6</v>
      </c>
      <c r="J58" s="49">
        <v>7</v>
      </c>
      <c r="K58" s="49">
        <v>8</v>
      </c>
      <c r="L58" s="49">
        <v>9</v>
      </c>
      <c r="M58" s="49">
        <v>10</v>
      </c>
      <c r="N58" s="49">
        <v>11</v>
      </c>
      <c r="O58" s="49">
        <v>12</v>
      </c>
      <c r="P58" s="49">
        <v>13</v>
      </c>
      <c r="Q58" s="49">
        <v>14</v>
      </c>
      <c r="R58" s="50" t="s">
        <v>39</v>
      </c>
      <c r="S58" s="51" t="s">
        <v>40</v>
      </c>
      <c r="T58" s="52" t="s">
        <v>41</v>
      </c>
      <c r="U58" s="53" t="s">
        <v>42</v>
      </c>
      <c r="V58" s="53" t="s">
        <v>43</v>
      </c>
      <c r="W58" s="54" t="s">
        <v>44</v>
      </c>
      <c r="X58" s="47">
        <v>1</v>
      </c>
      <c r="Y58" s="132">
        <v>2</v>
      </c>
      <c r="Z58" s="132">
        <v>3</v>
      </c>
      <c r="AA58" s="132">
        <v>4</v>
      </c>
      <c r="AB58" s="132">
        <v>5</v>
      </c>
      <c r="AC58" s="132">
        <v>6</v>
      </c>
      <c r="AD58" s="132">
        <v>7</v>
      </c>
      <c r="AE58" s="132">
        <v>8</v>
      </c>
      <c r="AF58" s="132">
        <v>9</v>
      </c>
      <c r="AG58" s="132">
        <v>10</v>
      </c>
      <c r="AH58" s="132">
        <v>11</v>
      </c>
      <c r="AI58" s="132">
        <v>12</v>
      </c>
      <c r="AJ58" s="132">
        <v>13</v>
      </c>
      <c r="AK58" s="132">
        <v>14</v>
      </c>
      <c r="AL58" s="57" t="s">
        <v>39</v>
      </c>
      <c r="AM58" s="58" t="s">
        <v>40</v>
      </c>
      <c r="AN58" s="52" t="s">
        <v>41</v>
      </c>
      <c r="AO58" s="53" t="s">
        <v>42</v>
      </c>
      <c r="AP58" s="53" t="s">
        <v>43</v>
      </c>
      <c r="AQ58" s="54" t="s">
        <v>44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3"/>
    </row>
    <row r="59" spans="1:54" ht="12.75" customHeight="1">
      <c r="A59" s="59">
        <v>1</v>
      </c>
      <c r="B59" s="133"/>
      <c r="C59" s="134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62">
        <f t="shared" ref="R59:R60" si="28">COUNTIF(D59,"C")+COUNTIF(E59,"A")+COUNTIF(F59,"A")+COUNTIF(G59,"B")+COUNTIF(H59,"C")+COUNTIF(I59,"B")+COUNTIF(J59,"C")+COUNTIF(K59,"D")+COUNTIF(L59,"B")+COUNTIF(M59,"A")+COUNTIF(N59,"C")+COUNTIF(O59,"A")+COUNTIF(P59,"D")+COUNTIF(Q59,"B")</f>
        <v>0</v>
      </c>
      <c r="S59" s="63">
        <f t="shared" ref="S59:S60" si="29">R59/14</f>
        <v>0</v>
      </c>
      <c r="T59" s="80">
        <f t="shared" ref="T59:T60" si="30">IF(R59&lt;=6.4,1,0)</f>
        <v>1</v>
      </c>
      <c r="U59" s="65">
        <f t="shared" ref="U59:U60" si="31">IF(AND(R59&gt;=6.5,R59&lt;=9.4),1,0)</f>
        <v>0</v>
      </c>
      <c r="V59" s="65">
        <f t="shared" ref="V59:V60" si="32">IF(AND(R59&gt;=9.5,R59&lt;=12.4),1,0)</f>
        <v>0</v>
      </c>
      <c r="W59" s="65">
        <f t="shared" ref="W59:W60" si="33">IF(AND(R59&gt;=12.5,R59&lt;=14),1,0)</f>
        <v>0</v>
      </c>
      <c r="X59" s="75"/>
      <c r="Y59" s="71"/>
      <c r="Z59" s="71"/>
      <c r="AA59" s="71"/>
      <c r="AB59" s="71"/>
      <c r="AC59" s="72"/>
      <c r="AD59" s="73"/>
      <c r="AE59" s="73"/>
      <c r="AF59" s="73"/>
      <c r="AG59" s="73"/>
      <c r="AH59" s="73"/>
      <c r="AI59" s="73"/>
      <c r="AJ59" s="73"/>
      <c r="AK59" s="73"/>
      <c r="AL59" s="62">
        <f t="shared" ref="AL59:AL60" si="34">COUNTIF(X59,"B")+COUNTIF(Y59,"A")+COUNTIF(Z59,"C")+COUNTIF(AA59,"D")+COUNTIF(AB59,"B")+COUNTIF(AC59,"D")+COUNTIF(AD59,"A")+COUNTIF(AE59,"B")+COUNTIF(AF59,"C")+COUNTIF(AG59,"A")+COUNTIF(AH59,"B")+COUNTIF(AI59,"A")+COUNTIF(AJ59,"C")+COUNTIF(AK59,"A")</f>
        <v>0</v>
      </c>
      <c r="AM59" s="63">
        <f t="shared" ref="AM59:AM60" si="35">AL59/14</f>
        <v>0</v>
      </c>
      <c r="AN59" s="81">
        <f t="shared" ref="AN59:AN60" si="36">IF(AL59&lt;=5.4,1,0)</f>
        <v>1</v>
      </c>
      <c r="AO59" s="66">
        <f t="shared" ref="AO59:AO60" si="37">IF(AND(AL59&gt;=5.5,AL59&lt;=8.4),1,0)</f>
        <v>0</v>
      </c>
      <c r="AP59" s="66">
        <f t="shared" ref="AP59:AP60" si="38">IF(AND(AL59&gt;=8.5,AL59&lt;=11.4),1,0)</f>
        <v>0</v>
      </c>
      <c r="AQ59" s="82">
        <f t="shared" ref="AQ59:AQ60" si="39">IF(AND(AL59&gt;=11.5,AL59&lt;=14),1,0)</f>
        <v>0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3"/>
    </row>
    <row r="60" spans="1:54" ht="12.75" customHeight="1">
      <c r="A60" s="59">
        <v>2</v>
      </c>
      <c r="B60" s="68"/>
      <c r="C60" s="135"/>
      <c r="D60" s="75"/>
      <c r="E60" s="71"/>
      <c r="F60" s="71"/>
      <c r="G60" s="71"/>
      <c r="H60" s="71"/>
      <c r="I60" s="72"/>
      <c r="J60" s="73"/>
      <c r="K60" s="73"/>
      <c r="L60" s="73"/>
      <c r="M60" s="73"/>
      <c r="N60" s="73"/>
      <c r="O60" s="73"/>
      <c r="P60" s="73"/>
      <c r="Q60" s="71"/>
      <c r="R60" s="62">
        <f t="shared" si="28"/>
        <v>0</v>
      </c>
      <c r="S60" s="63">
        <f t="shared" si="29"/>
        <v>0</v>
      </c>
      <c r="T60" s="80">
        <f t="shared" si="30"/>
        <v>1</v>
      </c>
      <c r="U60" s="65">
        <f t="shared" si="31"/>
        <v>0</v>
      </c>
      <c r="V60" s="65">
        <f t="shared" si="32"/>
        <v>0</v>
      </c>
      <c r="W60" s="65">
        <f t="shared" si="33"/>
        <v>0</v>
      </c>
      <c r="X60" s="75"/>
      <c r="Y60" s="71"/>
      <c r="Z60" s="71"/>
      <c r="AA60" s="71"/>
      <c r="AB60" s="71"/>
      <c r="AC60" s="72"/>
      <c r="AD60" s="73"/>
      <c r="AE60" s="73"/>
      <c r="AF60" s="73"/>
      <c r="AG60" s="73"/>
      <c r="AH60" s="73"/>
      <c r="AI60" s="73"/>
      <c r="AJ60" s="73"/>
      <c r="AK60" s="73"/>
      <c r="AL60" s="62">
        <f t="shared" si="34"/>
        <v>0</v>
      </c>
      <c r="AM60" s="63">
        <f t="shared" si="35"/>
        <v>0</v>
      </c>
      <c r="AN60" s="81">
        <f t="shared" si="36"/>
        <v>1</v>
      </c>
      <c r="AO60" s="66">
        <f t="shared" si="37"/>
        <v>0</v>
      </c>
      <c r="AP60" s="66">
        <f t="shared" si="38"/>
        <v>0</v>
      </c>
      <c r="AQ60" s="82">
        <f t="shared" si="39"/>
        <v>0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3"/>
    </row>
    <row r="61" spans="1:5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3"/>
    </row>
    <row r="62" spans="1:54" ht="12.75" customHeight="1">
      <c r="A62" s="1"/>
      <c r="B62" s="1"/>
      <c r="C62" s="1"/>
      <c r="D62" s="1"/>
      <c r="E62" s="1"/>
      <c r="F62" s="136"/>
      <c r="G62" s="1"/>
      <c r="H62" s="1"/>
      <c r="I62" s="1"/>
      <c r="J62" s="1"/>
      <c r="K62" s="1"/>
      <c r="L62" s="13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3"/>
    </row>
    <row r="63" spans="1:54" ht="12.75" customHeight="1">
      <c r="A63" s="1"/>
      <c r="B63" s="137" t="s">
        <v>55</v>
      </c>
      <c r="C63" s="138"/>
      <c r="D63" s="138"/>
      <c r="E63" s="138"/>
      <c r="F63" s="139"/>
      <c r="G63" s="140"/>
      <c r="H63" s="141" t="s">
        <v>56</v>
      </c>
      <c r="I63" s="138"/>
      <c r="J63" s="1"/>
      <c r="K63" s="142"/>
      <c r="L63" s="139"/>
      <c r="M63" s="143"/>
      <c r="N63" s="1"/>
      <c r="O63" s="144" t="s">
        <v>57</v>
      </c>
      <c r="P63" s="1"/>
      <c r="Q63" s="1"/>
      <c r="R63" s="1"/>
      <c r="S63" s="1"/>
      <c r="T63" s="1"/>
      <c r="U63" s="139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 customHeight="1">
      <c r="A64" s="1"/>
      <c r="B64" s="1"/>
      <c r="C64" s="1"/>
      <c r="D64" s="1"/>
      <c r="E64" s="1"/>
      <c r="F64" s="145"/>
      <c r="G64" s="1"/>
      <c r="H64" s="1"/>
      <c r="I64" s="1"/>
      <c r="J64" s="1"/>
      <c r="K64" s="1"/>
      <c r="L64" s="14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3"/>
    </row>
    <row r="65" spans="1:5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3"/>
    </row>
    <row r="66" spans="1:5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3"/>
    </row>
    <row r="67" spans="1:5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3"/>
    </row>
    <row r="68" spans="1:5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3"/>
    </row>
    <row r="69" spans="1:5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3"/>
    </row>
    <row r="70" spans="1:5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3"/>
    </row>
    <row r="71" spans="1:5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3"/>
    </row>
    <row r="72" spans="1:5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3"/>
    </row>
    <row r="73" spans="1:5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3"/>
    </row>
    <row r="74" spans="1:5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3"/>
    </row>
    <row r="75" spans="1:5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3"/>
    </row>
    <row r="76" spans="1:5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3"/>
    </row>
    <row r="77" spans="1:5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3"/>
    </row>
    <row r="78" spans="1:5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3"/>
    </row>
    <row r="79" spans="1:5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3"/>
    </row>
    <row r="80" spans="1:5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3"/>
    </row>
    <row r="81" spans="1:5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3"/>
    </row>
    <row r="82" spans="1:5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3"/>
    </row>
    <row r="83" spans="1:54" ht="12.75">
      <c r="BB83" s="3"/>
    </row>
    <row r="84" spans="1:5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3"/>
    </row>
    <row r="85" spans="1:5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3"/>
    </row>
    <row r="86" spans="1:5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3"/>
    </row>
    <row r="87" spans="1:5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3"/>
    </row>
    <row r="88" spans="1:5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3"/>
    </row>
    <row r="89" spans="1:5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3"/>
    </row>
    <row r="90" spans="1:5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/>
    </row>
    <row r="91" spans="1:5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3"/>
    </row>
    <row r="92" spans="1:5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3"/>
    </row>
    <row r="93" spans="1:5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3"/>
    </row>
    <row r="94" spans="1:5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3"/>
    </row>
    <row r="95" spans="1:5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3"/>
    </row>
    <row r="96" spans="1:5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3"/>
    </row>
    <row r="97" spans="1:5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3"/>
    </row>
    <row r="98" spans="1:5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3"/>
    </row>
    <row r="99" spans="1:5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3"/>
    </row>
    <row r="100" spans="1:5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3"/>
    </row>
    <row r="101" spans="1:5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3"/>
    </row>
    <row r="102" spans="1:5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3"/>
    </row>
    <row r="103" spans="1:5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3"/>
    </row>
    <row r="104" spans="1:5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3"/>
    </row>
    <row r="105" spans="1:5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3"/>
    </row>
    <row r="106" spans="1:5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3"/>
    </row>
    <row r="107" spans="1:5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3"/>
    </row>
    <row r="108" spans="1:5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3"/>
    </row>
    <row r="109" spans="1:5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3"/>
    </row>
    <row r="110" spans="1:5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3"/>
    </row>
    <row r="111" spans="1:5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3"/>
    </row>
    <row r="112" spans="1:5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3"/>
    </row>
    <row r="113" spans="1:5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3"/>
    </row>
    <row r="114" spans="1:5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3"/>
    </row>
    <row r="115" spans="1:5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3"/>
    </row>
    <row r="116" spans="1:5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3"/>
    </row>
    <row r="117" spans="1:5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3"/>
    </row>
    <row r="118" spans="1:5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3"/>
    </row>
    <row r="119" spans="1:5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3"/>
    </row>
    <row r="120" spans="1:5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3"/>
    </row>
    <row r="121" spans="1:5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3"/>
    </row>
    <row r="122" spans="1:5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3"/>
    </row>
    <row r="123" spans="1:5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3"/>
    </row>
    <row r="124" spans="1:5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3"/>
    </row>
    <row r="125" spans="1:5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3"/>
    </row>
    <row r="126" spans="1:5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3"/>
    </row>
    <row r="127" spans="1:5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"/>
    </row>
    <row r="128" spans="1:5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3"/>
    </row>
    <row r="129" spans="1:5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3"/>
    </row>
    <row r="130" spans="1:5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3"/>
    </row>
    <row r="131" spans="1:5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3"/>
    </row>
    <row r="132" spans="1:5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3"/>
    </row>
    <row r="133" spans="1:5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3"/>
    </row>
    <row r="134" spans="1:5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3"/>
    </row>
    <row r="135" spans="1:5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3"/>
    </row>
    <row r="136" spans="1:5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3"/>
    </row>
    <row r="137" spans="1:5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3"/>
    </row>
    <row r="138" spans="1:5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3"/>
    </row>
    <row r="139" spans="1:5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3"/>
    </row>
    <row r="140" spans="1:5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3"/>
    </row>
    <row r="141" spans="1:5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3"/>
    </row>
    <row r="142" spans="1:5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3"/>
    </row>
    <row r="143" spans="1:5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3"/>
    </row>
    <row r="144" spans="1:5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3"/>
    </row>
    <row r="145" spans="1:5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3"/>
    </row>
    <row r="146" spans="1:5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3"/>
    </row>
    <row r="147" spans="1:5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3"/>
    </row>
    <row r="148" spans="1:5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3"/>
    </row>
    <row r="149" spans="1:5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3"/>
    </row>
    <row r="150" spans="1:5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3"/>
    </row>
    <row r="151" spans="1:5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3"/>
    </row>
    <row r="152" spans="1:5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3"/>
    </row>
    <row r="153" spans="1:5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3"/>
    </row>
    <row r="154" spans="1: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3"/>
    </row>
    <row r="155" spans="1:5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3"/>
    </row>
    <row r="156" spans="1:5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3"/>
    </row>
    <row r="157" spans="1:5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3"/>
    </row>
    <row r="158" spans="1:5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3"/>
    </row>
    <row r="159" spans="1:5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"/>
    </row>
    <row r="160" spans="1:5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3"/>
    </row>
    <row r="161" spans="1:5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3"/>
    </row>
    <row r="162" spans="1:5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3"/>
    </row>
    <row r="163" spans="1:5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3"/>
    </row>
    <row r="164" spans="1:5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3"/>
    </row>
    <row r="165" spans="1:5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3"/>
    </row>
    <row r="166" spans="1:5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3"/>
    </row>
    <row r="167" spans="1:5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3"/>
    </row>
    <row r="168" spans="1:5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3"/>
    </row>
    <row r="169" spans="1:5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3"/>
    </row>
    <row r="170" spans="1:5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3"/>
    </row>
    <row r="171" spans="1:5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3"/>
    </row>
    <row r="172" spans="1:5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3"/>
    </row>
    <row r="173" spans="1:5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"/>
    </row>
    <row r="174" spans="1:5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3"/>
    </row>
    <row r="175" spans="1:5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"/>
    </row>
    <row r="176" spans="1:5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3"/>
    </row>
    <row r="177" spans="1:5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3"/>
    </row>
    <row r="178" spans="1:5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3"/>
    </row>
    <row r="179" spans="1:5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3"/>
    </row>
    <row r="180" spans="1:5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3"/>
    </row>
    <row r="181" spans="1:5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3"/>
    </row>
    <row r="182" spans="1:5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3"/>
    </row>
    <row r="183" spans="1:5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3"/>
    </row>
    <row r="184" spans="1:5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3"/>
    </row>
    <row r="185" spans="1:5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3"/>
    </row>
    <row r="186" spans="1:5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3"/>
    </row>
    <row r="187" spans="1:5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3"/>
    </row>
    <row r="188" spans="1:5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3"/>
    </row>
    <row r="189" spans="1:5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3"/>
    </row>
    <row r="190" spans="1:5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3"/>
    </row>
    <row r="191" spans="1:5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3"/>
    </row>
    <row r="192" spans="1:5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3"/>
    </row>
    <row r="193" spans="1:5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3"/>
    </row>
    <row r="194" spans="1:5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3"/>
    </row>
    <row r="195" spans="1:5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3"/>
    </row>
    <row r="196" spans="1:5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"/>
    </row>
    <row r="197" spans="1:5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3"/>
    </row>
    <row r="198" spans="1:5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3"/>
    </row>
    <row r="199" spans="1:5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3"/>
    </row>
    <row r="200" spans="1:5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3"/>
    </row>
    <row r="201" spans="1:5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3"/>
    </row>
    <row r="202" spans="1:5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3"/>
    </row>
    <row r="203" spans="1:5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3"/>
    </row>
    <row r="204" spans="1:5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3"/>
    </row>
    <row r="205" spans="1:5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3"/>
    </row>
    <row r="206" spans="1:5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3"/>
    </row>
    <row r="207" spans="1:5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3"/>
    </row>
    <row r="208" spans="1:5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3"/>
    </row>
    <row r="209" spans="1:5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3"/>
    </row>
    <row r="210" spans="1:5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3"/>
    </row>
    <row r="211" spans="1:5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3"/>
    </row>
    <row r="212" spans="1:5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3"/>
    </row>
    <row r="213" spans="1:5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3"/>
    </row>
    <row r="214" spans="1:5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3"/>
    </row>
    <row r="215" spans="1:5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3"/>
    </row>
    <row r="216" spans="1:5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3"/>
    </row>
    <row r="217" spans="1:5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3"/>
    </row>
    <row r="218" spans="1:5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3"/>
    </row>
    <row r="219" spans="1:5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3"/>
    </row>
    <row r="220" spans="1:5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3"/>
    </row>
    <row r="221" spans="1:5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3"/>
    </row>
    <row r="222" spans="1:5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3"/>
    </row>
    <row r="223" spans="1:5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3"/>
    </row>
    <row r="224" spans="1:5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3"/>
    </row>
    <row r="225" spans="1:5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3"/>
    </row>
    <row r="226" spans="1:5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3"/>
    </row>
    <row r="227" spans="1:5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3"/>
    </row>
    <row r="228" spans="1:5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3"/>
    </row>
    <row r="229" spans="1:5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"/>
    </row>
    <row r="230" spans="1:5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3"/>
    </row>
    <row r="231" spans="1:5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3"/>
    </row>
    <row r="232" spans="1:5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3"/>
    </row>
    <row r="233" spans="1:5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3"/>
    </row>
    <row r="234" spans="1:5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3"/>
    </row>
    <row r="235" spans="1:5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3"/>
    </row>
    <row r="236" spans="1:5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"/>
    </row>
    <row r="237" spans="1:5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3"/>
    </row>
    <row r="238" spans="1:5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3"/>
    </row>
    <row r="239" spans="1:5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3"/>
    </row>
    <row r="240" spans="1:5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3"/>
    </row>
    <row r="241" spans="1:5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"/>
    </row>
    <row r="242" spans="1:5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3"/>
    </row>
    <row r="243" spans="1:5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3"/>
    </row>
    <row r="244" spans="1:5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3"/>
    </row>
    <row r="245" spans="1:5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3"/>
    </row>
    <row r="246" spans="1:5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3"/>
    </row>
    <row r="247" spans="1:5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3"/>
    </row>
    <row r="248" spans="1:5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3"/>
    </row>
    <row r="249" spans="1:5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3"/>
    </row>
    <row r="250" spans="1:5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3"/>
    </row>
    <row r="251" spans="1:5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3"/>
    </row>
    <row r="252" spans="1:5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3"/>
    </row>
    <row r="253" spans="1:5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3"/>
    </row>
    <row r="254" spans="1: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3"/>
    </row>
    <row r="255" spans="1:5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3"/>
    </row>
    <row r="256" spans="1:5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3"/>
    </row>
    <row r="257" spans="1:5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3"/>
    </row>
    <row r="258" spans="1:5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3"/>
    </row>
    <row r="259" spans="1:5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3"/>
    </row>
    <row r="260" spans="1:5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3"/>
    </row>
    <row r="261" spans="1:5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3"/>
    </row>
    <row r="262" spans="1:5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3"/>
    </row>
    <row r="263" spans="1:5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3"/>
    </row>
    <row r="264" spans="1:5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3"/>
    </row>
    <row r="265" spans="1:5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3"/>
    </row>
    <row r="266" spans="1:5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3"/>
    </row>
    <row r="267" spans="1:5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3"/>
    </row>
    <row r="268" spans="1:5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3"/>
    </row>
    <row r="269" spans="1:5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3"/>
    </row>
    <row r="270" spans="1:5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3"/>
    </row>
    <row r="271" spans="1:5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3"/>
    </row>
    <row r="272" spans="1:5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3"/>
    </row>
    <row r="273" spans="1:5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3"/>
    </row>
    <row r="274" spans="1:5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3"/>
    </row>
    <row r="275" spans="1:5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3"/>
    </row>
    <row r="276" spans="1:5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3"/>
    </row>
    <row r="277" spans="1:5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3"/>
    </row>
    <row r="278" spans="1:5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3"/>
    </row>
    <row r="279" spans="1:5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3"/>
    </row>
    <row r="280" spans="1:5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3"/>
    </row>
    <row r="281" spans="1:5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3"/>
    </row>
    <row r="282" spans="1:5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3"/>
    </row>
    <row r="283" spans="1:5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3"/>
    </row>
    <row r="284" spans="1:5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3"/>
    </row>
    <row r="285" spans="1:5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3"/>
    </row>
    <row r="286" spans="1:5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3"/>
    </row>
    <row r="287" spans="1:5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3"/>
    </row>
    <row r="288" spans="1:5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3"/>
    </row>
    <row r="289" spans="1:5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3"/>
    </row>
    <row r="290" spans="1:5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3"/>
    </row>
    <row r="291" spans="1:5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3"/>
    </row>
    <row r="292" spans="1:5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3"/>
    </row>
    <row r="293" spans="1:5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3"/>
    </row>
    <row r="294" spans="1:5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3"/>
    </row>
    <row r="295" spans="1:5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3"/>
    </row>
    <row r="296" spans="1:5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3"/>
    </row>
    <row r="297" spans="1:5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3"/>
    </row>
    <row r="298" spans="1:5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3"/>
    </row>
    <row r="299" spans="1:5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3"/>
    </row>
    <row r="300" spans="1:5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3"/>
    </row>
    <row r="301" spans="1:5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3"/>
    </row>
    <row r="302" spans="1:5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3"/>
    </row>
    <row r="303" spans="1:5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3"/>
    </row>
    <row r="304" spans="1:5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3"/>
    </row>
    <row r="305" spans="1:5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3"/>
    </row>
    <row r="306" spans="1:5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3"/>
    </row>
    <row r="307" spans="1:5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3"/>
    </row>
    <row r="308" spans="1:5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3"/>
    </row>
    <row r="309" spans="1:5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3"/>
    </row>
    <row r="310" spans="1:5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3"/>
    </row>
    <row r="311" spans="1:5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3"/>
    </row>
    <row r="312" spans="1:5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3"/>
    </row>
    <row r="313" spans="1:5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3"/>
    </row>
    <row r="314" spans="1:5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3"/>
    </row>
    <row r="315" spans="1:5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3"/>
    </row>
    <row r="316" spans="1:5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3"/>
    </row>
    <row r="317" spans="1:5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3"/>
    </row>
    <row r="318" spans="1:5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3"/>
    </row>
    <row r="319" spans="1:5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3"/>
    </row>
    <row r="320" spans="1:5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3"/>
    </row>
    <row r="321" spans="1:5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3"/>
    </row>
    <row r="322" spans="1:5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3"/>
    </row>
    <row r="323" spans="1:5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3"/>
    </row>
    <row r="324" spans="1:5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3"/>
    </row>
    <row r="325" spans="1:5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3"/>
    </row>
    <row r="326" spans="1:5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3"/>
    </row>
    <row r="327" spans="1:5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3"/>
    </row>
    <row r="328" spans="1:5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3"/>
    </row>
    <row r="329" spans="1:5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3"/>
    </row>
    <row r="330" spans="1:5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3"/>
    </row>
    <row r="331" spans="1:5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3"/>
    </row>
    <row r="332" spans="1:5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3"/>
    </row>
    <row r="333" spans="1:5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3"/>
    </row>
    <row r="334" spans="1:5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3"/>
    </row>
    <row r="335" spans="1:5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3"/>
    </row>
    <row r="336" spans="1:5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3"/>
    </row>
    <row r="337" spans="1:5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3"/>
    </row>
    <row r="338" spans="1:5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3"/>
    </row>
    <row r="339" spans="1:5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3"/>
    </row>
    <row r="340" spans="1:5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3"/>
    </row>
    <row r="341" spans="1:5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3"/>
    </row>
    <row r="342" spans="1:5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3"/>
    </row>
    <row r="343" spans="1:5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3"/>
    </row>
    <row r="344" spans="1:5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3"/>
    </row>
    <row r="345" spans="1:5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3"/>
    </row>
    <row r="346" spans="1:5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3"/>
    </row>
    <row r="347" spans="1:5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3"/>
    </row>
    <row r="348" spans="1:5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3"/>
    </row>
    <row r="349" spans="1:5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3"/>
    </row>
    <row r="350" spans="1:5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3"/>
    </row>
    <row r="351" spans="1:5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3"/>
    </row>
    <row r="352" spans="1:5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3"/>
    </row>
    <row r="353" spans="1:5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3"/>
    </row>
    <row r="354" spans="1: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3"/>
    </row>
    <row r="355" spans="1:5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3"/>
    </row>
    <row r="356" spans="1:5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3"/>
    </row>
    <row r="357" spans="1:5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3"/>
    </row>
    <row r="358" spans="1:5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3"/>
    </row>
    <row r="359" spans="1:5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3"/>
    </row>
    <row r="360" spans="1:5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3"/>
    </row>
    <row r="361" spans="1:5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3"/>
    </row>
    <row r="362" spans="1:5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3"/>
    </row>
    <row r="363" spans="1:5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"/>
    </row>
    <row r="364" spans="1:5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3"/>
    </row>
    <row r="365" spans="1:5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3"/>
    </row>
    <row r="366" spans="1:5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3"/>
    </row>
    <row r="367" spans="1:5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3"/>
    </row>
    <row r="368" spans="1:5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3"/>
    </row>
    <row r="369" spans="1:5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3"/>
    </row>
    <row r="370" spans="1:5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3"/>
    </row>
    <row r="371" spans="1:5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3"/>
    </row>
    <row r="372" spans="1:5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"/>
    </row>
    <row r="373" spans="1:5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3"/>
    </row>
    <row r="374" spans="1:5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3"/>
    </row>
    <row r="375" spans="1:5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3"/>
    </row>
    <row r="376" spans="1:5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3"/>
    </row>
    <row r="377" spans="1:5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3"/>
    </row>
    <row r="378" spans="1:5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3"/>
    </row>
    <row r="379" spans="1:5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3"/>
    </row>
    <row r="380" spans="1:5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3"/>
    </row>
    <row r="381" spans="1:5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3"/>
    </row>
    <row r="382" spans="1:5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3"/>
    </row>
    <row r="383" spans="1:5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3"/>
    </row>
    <row r="384" spans="1:5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3"/>
    </row>
    <row r="385" spans="1:5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3"/>
    </row>
    <row r="386" spans="1:5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3"/>
    </row>
    <row r="387" spans="1:5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3"/>
    </row>
    <row r="388" spans="1:5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3"/>
    </row>
    <row r="389" spans="1:5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3"/>
    </row>
    <row r="390" spans="1:5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3"/>
    </row>
    <row r="391" spans="1:5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3"/>
    </row>
    <row r="392" spans="1:5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3"/>
    </row>
    <row r="393" spans="1:5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3"/>
    </row>
    <row r="394" spans="1:5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3"/>
    </row>
    <row r="395" spans="1:5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3"/>
    </row>
    <row r="396" spans="1:5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3"/>
    </row>
    <row r="397" spans="1:5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3"/>
    </row>
    <row r="398" spans="1:5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3"/>
    </row>
    <row r="399" spans="1:5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3"/>
    </row>
    <row r="400" spans="1:5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3"/>
    </row>
    <row r="401" spans="1:5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3"/>
    </row>
    <row r="402" spans="1:5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3"/>
    </row>
    <row r="403" spans="1:5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3"/>
    </row>
    <row r="404" spans="1:5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3"/>
    </row>
    <row r="405" spans="1:5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3"/>
    </row>
    <row r="406" spans="1:5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3"/>
    </row>
    <row r="407" spans="1:5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3"/>
    </row>
    <row r="408" spans="1:5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3"/>
    </row>
    <row r="409" spans="1:5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3"/>
    </row>
    <row r="410" spans="1:5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3"/>
    </row>
    <row r="411" spans="1:5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3"/>
    </row>
    <row r="412" spans="1:5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3"/>
    </row>
    <row r="413" spans="1:5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3"/>
    </row>
    <row r="414" spans="1:5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3"/>
    </row>
    <row r="415" spans="1:5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3"/>
    </row>
    <row r="416" spans="1:5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3"/>
    </row>
    <row r="417" spans="1:5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3"/>
    </row>
    <row r="418" spans="1:5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3"/>
    </row>
    <row r="419" spans="1:5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3"/>
    </row>
    <row r="420" spans="1:5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3"/>
    </row>
    <row r="421" spans="1:5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3"/>
    </row>
    <row r="422" spans="1:5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3"/>
    </row>
    <row r="423" spans="1:5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3"/>
    </row>
    <row r="424" spans="1:5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3"/>
    </row>
    <row r="425" spans="1:5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3"/>
    </row>
    <row r="426" spans="1:5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3"/>
    </row>
    <row r="427" spans="1:5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3"/>
    </row>
    <row r="428" spans="1:5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3"/>
    </row>
    <row r="429" spans="1:5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3"/>
    </row>
    <row r="430" spans="1:5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3"/>
    </row>
    <row r="431" spans="1:5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3"/>
    </row>
    <row r="432" spans="1:5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3"/>
    </row>
    <row r="433" spans="1:5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3"/>
    </row>
    <row r="434" spans="1:5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3"/>
    </row>
    <row r="435" spans="1:5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3"/>
    </row>
    <row r="436" spans="1:5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3"/>
    </row>
    <row r="437" spans="1:5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3"/>
    </row>
    <row r="438" spans="1:5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3"/>
    </row>
    <row r="439" spans="1:5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3"/>
    </row>
    <row r="440" spans="1:5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3"/>
    </row>
    <row r="441" spans="1:5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3"/>
    </row>
    <row r="442" spans="1:5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3"/>
    </row>
    <row r="443" spans="1:5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3"/>
    </row>
    <row r="444" spans="1:5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3"/>
    </row>
    <row r="445" spans="1:5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3"/>
    </row>
    <row r="446" spans="1:5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3"/>
    </row>
    <row r="447" spans="1:5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3"/>
    </row>
    <row r="448" spans="1:5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3"/>
    </row>
    <row r="449" spans="1:5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3"/>
    </row>
    <row r="450" spans="1:5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3"/>
    </row>
    <row r="451" spans="1:5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3"/>
    </row>
    <row r="452" spans="1:5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3"/>
    </row>
    <row r="453" spans="1:5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3"/>
    </row>
    <row r="454" spans="1: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3"/>
    </row>
    <row r="455" spans="1:5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3"/>
    </row>
    <row r="456" spans="1:5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3"/>
    </row>
    <row r="457" spans="1:5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3"/>
    </row>
    <row r="458" spans="1:5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3"/>
    </row>
    <row r="459" spans="1:5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3"/>
    </row>
    <row r="460" spans="1:5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3"/>
    </row>
    <row r="461" spans="1:5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3"/>
    </row>
    <row r="462" spans="1:5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3"/>
    </row>
    <row r="463" spans="1:5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3"/>
    </row>
    <row r="464" spans="1:5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3"/>
    </row>
    <row r="465" spans="1:5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3"/>
    </row>
    <row r="466" spans="1:5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3"/>
    </row>
    <row r="467" spans="1:5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3"/>
    </row>
    <row r="468" spans="1:5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3"/>
    </row>
    <row r="469" spans="1:5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3"/>
    </row>
    <row r="470" spans="1:5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3"/>
    </row>
    <row r="471" spans="1:5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3"/>
    </row>
    <row r="472" spans="1:5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3"/>
    </row>
    <row r="473" spans="1:5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3"/>
    </row>
    <row r="474" spans="1:5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3"/>
    </row>
    <row r="475" spans="1:5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3"/>
    </row>
    <row r="476" spans="1:5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3"/>
    </row>
    <row r="477" spans="1:5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3"/>
    </row>
    <row r="478" spans="1:5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3"/>
    </row>
    <row r="479" spans="1:5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3"/>
    </row>
    <row r="480" spans="1:5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3"/>
    </row>
    <row r="481" spans="1:5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3"/>
    </row>
    <row r="482" spans="1:5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3"/>
    </row>
    <row r="483" spans="1:5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3"/>
    </row>
    <row r="484" spans="1:5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3"/>
    </row>
    <row r="485" spans="1:5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3"/>
    </row>
    <row r="486" spans="1:5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3"/>
    </row>
    <row r="487" spans="1:5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3"/>
    </row>
    <row r="488" spans="1:5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3"/>
    </row>
    <row r="489" spans="1:5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3"/>
    </row>
    <row r="490" spans="1:5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3"/>
    </row>
    <row r="491" spans="1:5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3"/>
    </row>
    <row r="492" spans="1:5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3"/>
    </row>
    <row r="493" spans="1:5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3"/>
    </row>
    <row r="494" spans="1:5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3"/>
    </row>
    <row r="495" spans="1:5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3"/>
    </row>
    <row r="496" spans="1:5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3"/>
    </row>
    <row r="497" spans="1:5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3"/>
    </row>
    <row r="498" spans="1:5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3"/>
    </row>
    <row r="499" spans="1:5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3"/>
    </row>
    <row r="500" spans="1:5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3"/>
    </row>
    <row r="501" spans="1:5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3"/>
    </row>
    <row r="502" spans="1:5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3"/>
    </row>
    <row r="503" spans="1:5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3"/>
    </row>
    <row r="504" spans="1:5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3"/>
    </row>
    <row r="505" spans="1:5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3"/>
    </row>
    <row r="506" spans="1:5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3"/>
    </row>
    <row r="507" spans="1:5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3"/>
    </row>
    <row r="508" spans="1:5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3"/>
    </row>
    <row r="509" spans="1:5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3"/>
    </row>
    <row r="510" spans="1:5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3"/>
    </row>
    <row r="511" spans="1:5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3"/>
    </row>
    <row r="512" spans="1:5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3"/>
    </row>
    <row r="513" spans="1:5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3"/>
    </row>
    <row r="514" spans="1:5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3"/>
    </row>
    <row r="515" spans="1:5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3"/>
    </row>
    <row r="516" spans="1:5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3"/>
    </row>
    <row r="517" spans="1:5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3"/>
    </row>
    <row r="518" spans="1:5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3"/>
    </row>
    <row r="519" spans="1:5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3"/>
    </row>
    <row r="520" spans="1:5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3"/>
    </row>
    <row r="521" spans="1:5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3"/>
    </row>
    <row r="522" spans="1:5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3"/>
    </row>
    <row r="523" spans="1:5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3"/>
    </row>
    <row r="524" spans="1:5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3"/>
    </row>
    <row r="525" spans="1:5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3"/>
    </row>
    <row r="526" spans="1:5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3"/>
    </row>
    <row r="527" spans="1:5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3"/>
    </row>
    <row r="528" spans="1:5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3"/>
    </row>
    <row r="529" spans="1:5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3"/>
    </row>
    <row r="530" spans="1:5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3"/>
    </row>
    <row r="531" spans="1:5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3"/>
    </row>
    <row r="532" spans="1:5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3"/>
    </row>
    <row r="533" spans="1:5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3"/>
    </row>
    <row r="534" spans="1:5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3"/>
    </row>
    <row r="535" spans="1:5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3"/>
    </row>
    <row r="536" spans="1:5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3"/>
    </row>
    <row r="537" spans="1:5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3"/>
    </row>
    <row r="538" spans="1:5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3"/>
    </row>
    <row r="539" spans="1:5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3"/>
    </row>
    <row r="540" spans="1:5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3"/>
    </row>
    <row r="541" spans="1:5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3"/>
    </row>
    <row r="542" spans="1:5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3"/>
    </row>
    <row r="543" spans="1:5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3"/>
    </row>
    <row r="544" spans="1:5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3"/>
    </row>
    <row r="545" spans="1:5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3"/>
    </row>
    <row r="546" spans="1:5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3"/>
    </row>
    <row r="547" spans="1:5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3"/>
    </row>
    <row r="548" spans="1:5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3"/>
    </row>
    <row r="549" spans="1:5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3"/>
    </row>
    <row r="550" spans="1:5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3"/>
    </row>
    <row r="551" spans="1:5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3"/>
    </row>
    <row r="552" spans="1:5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3"/>
    </row>
    <row r="553" spans="1:5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3"/>
    </row>
    <row r="554" spans="1: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3"/>
    </row>
    <row r="555" spans="1:5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3"/>
    </row>
    <row r="556" spans="1:5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3"/>
    </row>
    <row r="557" spans="1:5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3"/>
    </row>
    <row r="558" spans="1:5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3"/>
    </row>
    <row r="559" spans="1:5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3"/>
    </row>
    <row r="560" spans="1:5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3"/>
    </row>
    <row r="561" spans="1:5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3"/>
    </row>
    <row r="562" spans="1:5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3"/>
    </row>
    <row r="563" spans="1:5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3"/>
    </row>
    <row r="564" spans="1:5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3"/>
    </row>
    <row r="565" spans="1:5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3"/>
    </row>
    <row r="566" spans="1:5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3"/>
    </row>
    <row r="567" spans="1:5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3"/>
    </row>
    <row r="568" spans="1:5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3"/>
    </row>
    <row r="569" spans="1:5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3"/>
    </row>
    <row r="570" spans="1:5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3"/>
    </row>
    <row r="571" spans="1:5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3"/>
    </row>
    <row r="572" spans="1:5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3"/>
    </row>
    <row r="573" spans="1:5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3"/>
    </row>
    <row r="574" spans="1:5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3"/>
    </row>
    <row r="575" spans="1:5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3"/>
    </row>
    <row r="576" spans="1:5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3"/>
    </row>
    <row r="577" spans="1:5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3"/>
    </row>
    <row r="578" spans="1:5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3"/>
    </row>
    <row r="579" spans="1:5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3"/>
    </row>
    <row r="580" spans="1:5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3"/>
    </row>
    <row r="581" spans="1:5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3"/>
    </row>
    <row r="582" spans="1:5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3"/>
    </row>
    <row r="583" spans="1:5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3"/>
    </row>
    <row r="584" spans="1:5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3"/>
    </row>
    <row r="585" spans="1:5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3"/>
    </row>
    <row r="586" spans="1:5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3"/>
    </row>
    <row r="587" spans="1:5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3"/>
    </row>
    <row r="588" spans="1:5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3"/>
    </row>
    <row r="589" spans="1:5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3"/>
    </row>
    <row r="590" spans="1:5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3"/>
    </row>
    <row r="591" spans="1:5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3"/>
    </row>
    <row r="592" spans="1:5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3"/>
    </row>
    <row r="593" spans="1:5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3"/>
    </row>
    <row r="594" spans="1:5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3"/>
    </row>
    <row r="595" spans="1:5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3"/>
    </row>
    <row r="596" spans="1:5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3"/>
    </row>
    <row r="597" spans="1:5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3"/>
    </row>
    <row r="598" spans="1:5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3"/>
    </row>
    <row r="599" spans="1:5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3"/>
    </row>
    <row r="600" spans="1:5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3"/>
    </row>
    <row r="601" spans="1:5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3"/>
    </row>
    <row r="602" spans="1:5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3"/>
    </row>
    <row r="603" spans="1:5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3"/>
    </row>
    <row r="604" spans="1:5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3"/>
    </row>
    <row r="605" spans="1:5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3"/>
    </row>
    <row r="606" spans="1:5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3"/>
    </row>
    <row r="607" spans="1:5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3"/>
    </row>
    <row r="608" spans="1:5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3"/>
    </row>
    <row r="609" spans="1:5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3"/>
    </row>
    <row r="610" spans="1:5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3"/>
    </row>
    <row r="611" spans="1:5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3"/>
    </row>
    <row r="612" spans="1:5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3"/>
    </row>
    <row r="613" spans="1:5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3"/>
    </row>
    <row r="614" spans="1:5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3"/>
    </row>
    <row r="615" spans="1:5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3"/>
    </row>
    <row r="616" spans="1:5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3"/>
    </row>
    <row r="617" spans="1:5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3"/>
    </row>
    <row r="618" spans="1:5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3"/>
    </row>
    <row r="619" spans="1:5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3"/>
    </row>
    <row r="620" spans="1:5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3"/>
    </row>
    <row r="621" spans="1:5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3"/>
    </row>
    <row r="622" spans="1:5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3"/>
    </row>
    <row r="623" spans="1:5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3"/>
    </row>
    <row r="624" spans="1:5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3"/>
    </row>
    <row r="625" spans="1:5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3"/>
    </row>
    <row r="626" spans="1:5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3"/>
    </row>
    <row r="627" spans="1:5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3"/>
    </row>
    <row r="628" spans="1:5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3"/>
    </row>
    <row r="629" spans="1:5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3"/>
    </row>
    <row r="630" spans="1:5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3"/>
    </row>
    <row r="631" spans="1:5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3"/>
    </row>
    <row r="632" spans="1:5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3"/>
    </row>
    <row r="633" spans="1:5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3"/>
    </row>
    <row r="634" spans="1:5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3"/>
    </row>
    <row r="635" spans="1:5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3"/>
    </row>
    <row r="636" spans="1:5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3"/>
    </row>
    <row r="637" spans="1:5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3"/>
    </row>
    <row r="638" spans="1:5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3"/>
    </row>
    <row r="639" spans="1:5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3"/>
    </row>
    <row r="640" spans="1:5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3"/>
    </row>
    <row r="641" spans="1:5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3"/>
    </row>
    <row r="642" spans="1:5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3"/>
    </row>
    <row r="643" spans="1:5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3"/>
    </row>
    <row r="644" spans="1:5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3"/>
    </row>
    <row r="645" spans="1:5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3"/>
    </row>
    <row r="646" spans="1:5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3"/>
    </row>
    <row r="647" spans="1:5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3"/>
    </row>
    <row r="648" spans="1:5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3"/>
    </row>
    <row r="649" spans="1:5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3"/>
    </row>
    <row r="650" spans="1:5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3"/>
    </row>
    <row r="651" spans="1:5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3"/>
    </row>
    <row r="652" spans="1:5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3"/>
    </row>
    <row r="653" spans="1:5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3"/>
    </row>
    <row r="654" spans="1: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3"/>
    </row>
    <row r="655" spans="1:5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3"/>
    </row>
    <row r="656" spans="1:5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3"/>
    </row>
    <row r="657" spans="1:5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3"/>
    </row>
    <row r="658" spans="1:5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3"/>
    </row>
    <row r="659" spans="1:5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3"/>
    </row>
    <row r="660" spans="1:5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3"/>
    </row>
    <row r="661" spans="1:5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3"/>
    </row>
    <row r="662" spans="1:5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3"/>
    </row>
    <row r="663" spans="1:5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3"/>
    </row>
    <row r="664" spans="1:5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3"/>
    </row>
    <row r="665" spans="1:5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3"/>
    </row>
    <row r="666" spans="1:5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3"/>
    </row>
    <row r="667" spans="1:5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3"/>
    </row>
    <row r="668" spans="1:5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3"/>
    </row>
    <row r="669" spans="1:5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3"/>
    </row>
    <row r="670" spans="1:5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3"/>
    </row>
    <row r="671" spans="1:5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3"/>
    </row>
    <row r="672" spans="1:5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3"/>
    </row>
    <row r="673" spans="1:5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3"/>
    </row>
    <row r="674" spans="1:5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3"/>
    </row>
    <row r="675" spans="1:5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3"/>
    </row>
    <row r="676" spans="1:5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3"/>
    </row>
    <row r="677" spans="1:5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3"/>
    </row>
    <row r="678" spans="1:5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3"/>
    </row>
    <row r="679" spans="1:5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3"/>
    </row>
    <row r="680" spans="1:5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3"/>
    </row>
    <row r="681" spans="1:5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3"/>
    </row>
    <row r="682" spans="1:5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3"/>
    </row>
    <row r="683" spans="1:5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3"/>
    </row>
    <row r="684" spans="1:5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3"/>
    </row>
    <row r="685" spans="1:5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3"/>
    </row>
    <row r="686" spans="1:5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3"/>
    </row>
    <row r="687" spans="1:5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3"/>
    </row>
    <row r="688" spans="1:5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3"/>
    </row>
    <row r="689" spans="1:5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3"/>
    </row>
    <row r="690" spans="1:5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3"/>
    </row>
    <row r="691" spans="1:5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3"/>
    </row>
    <row r="692" spans="1:5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3"/>
    </row>
    <row r="693" spans="1:5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3"/>
    </row>
    <row r="694" spans="1:5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3"/>
    </row>
    <row r="695" spans="1:5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3"/>
    </row>
    <row r="696" spans="1:5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3"/>
    </row>
    <row r="697" spans="1:5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3"/>
    </row>
    <row r="698" spans="1:5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3"/>
    </row>
    <row r="699" spans="1:5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3"/>
    </row>
    <row r="700" spans="1:5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3"/>
    </row>
    <row r="701" spans="1:5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3"/>
    </row>
    <row r="702" spans="1:5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3"/>
    </row>
    <row r="703" spans="1:5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3"/>
    </row>
    <row r="704" spans="1:5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3"/>
    </row>
    <row r="705" spans="1:5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3"/>
    </row>
    <row r="706" spans="1:5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3"/>
    </row>
    <row r="707" spans="1:5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3"/>
    </row>
    <row r="708" spans="1:5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3"/>
    </row>
    <row r="709" spans="1:5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3"/>
    </row>
    <row r="710" spans="1:5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3"/>
    </row>
    <row r="711" spans="1:5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3"/>
    </row>
    <row r="712" spans="1:5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3"/>
    </row>
    <row r="713" spans="1:5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3"/>
    </row>
    <row r="714" spans="1:5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3"/>
    </row>
    <row r="715" spans="1:5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3"/>
    </row>
    <row r="716" spans="1:5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3"/>
    </row>
    <row r="717" spans="1:5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3"/>
    </row>
    <row r="718" spans="1:5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3"/>
    </row>
    <row r="719" spans="1:5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3"/>
    </row>
    <row r="720" spans="1:5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3"/>
    </row>
    <row r="721" spans="1:5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3"/>
    </row>
    <row r="722" spans="1:5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3"/>
    </row>
    <row r="723" spans="1:5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3"/>
    </row>
    <row r="724" spans="1:5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3"/>
    </row>
    <row r="725" spans="1:5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3"/>
    </row>
    <row r="726" spans="1:5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3"/>
    </row>
    <row r="727" spans="1:5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3"/>
    </row>
    <row r="728" spans="1:5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3"/>
    </row>
    <row r="729" spans="1:5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3"/>
    </row>
    <row r="730" spans="1:5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3"/>
    </row>
    <row r="731" spans="1:5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3"/>
    </row>
    <row r="732" spans="1:5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3"/>
    </row>
    <row r="733" spans="1:5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3"/>
    </row>
    <row r="734" spans="1:5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3"/>
    </row>
    <row r="735" spans="1:5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3"/>
    </row>
    <row r="736" spans="1:5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3"/>
    </row>
    <row r="737" spans="1:5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3"/>
    </row>
    <row r="738" spans="1:5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3"/>
    </row>
    <row r="739" spans="1:5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3"/>
    </row>
    <row r="740" spans="1:5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3"/>
    </row>
    <row r="741" spans="1:5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3"/>
    </row>
    <row r="742" spans="1:5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3"/>
    </row>
    <row r="743" spans="1:5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3"/>
    </row>
    <row r="744" spans="1:5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3"/>
    </row>
    <row r="745" spans="1:5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3"/>
    </row>
    <row r="746" spans="1:5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3"/>
    </row>
    <row r="747" spans="1:5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3"/>
    </row>
    <row r="748" spans="1:5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3"/>
    </row>
    <row r="749" spans="1:5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3"/>
    </row>
    <row r="750" spans="1:5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3"/>
    </row>
    <row r="751" spans="1:5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3"/>
    </row>
    <row r="752" spans="1:5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3"/>
    </row>
    <row r="753" spans="1:5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3"/>
    </row>
    <row r="754" spans="1: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3"/>
    </row>
    <row r="755" spans="1:5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3"/>
    </row>
    <row r="756" spans="1:5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3"/>
    </row>
    <row r="757" spans="1:5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3"/>
    </row>
    <row r="758" spans="1:5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3"/>
    </row>
    <row r="759" spans="1:5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3"/>
    </row>
    <row r="760" spans="1:5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3"/>
    </row>
    <row r="761" spans="1:5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3"/>
    </row>
    <row r="762" spans="1:5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3"/>
    </row>
    <row r="763" spans="1:5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3"/>
    </row>
    <row r="764" spans="1:5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3"/>
    </row>
    <row r="765" spans="1:5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3"/>
    </row>
    <row r="766" spans="1:5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3"/>
    </row>
    <row r="767" spans="1:5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3"/>
    </row>
    <row r="768" spans="1:5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3"/>
    </row>
    <row r="769" spans="1:5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3"/>
    </row>
    <row r="770" spans="1:5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3"/>
    </row>
    <row r="771" spans="1:5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3"/>
    </row>
    <row r="772" spans="1:5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3"/>
    </row>
    <row r="773" spans="1:5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3"/>
    </row>
    <row r="774" spans="1:5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3"/>
    </row>
    <row r="775" spans="1:5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3"/>
    </row>
    <row r="776" spans="1:5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3"/>
    </row>
    <row r="777" spans="1:5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3"/>
    </row>
    <row r="778" spans="1:5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3"/>
    </row>
    <row r="779" spans="1:5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3"/>
    </row>
    <row r="780" spans="1:5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3"/>
    </row>
    <row r="781" spans="1:5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3"/>
    </row>
    <row r="782" spans="1:5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3"/>
    </row>
    <row r="783" spans="1:5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3"/>
    </row>
    <row r="784" spans="1:5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3"/>
    </row>
    <row r="785" spans="1:5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3"/>
    </row>
    <row r="786" spans="1:5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3"/>
    </row>
    <row r="787" spans="1:5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3"/>
    </row>
    <row r="788" spans="1:5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3"/>
    </row>
    <row r="789" spans="1:5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3"/>
    </row>
    <row r="790" spans="1:5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3"/>
    </row>
    <row r="791" spans="1:5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3"/>
    </row>
    <row r="792" spans="1:5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3"/>
    </row>
    <row r="793" spans="1:5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3"/>
    </row>
    <row r="794" spans="1:5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3"/>
    </row>
    <row r="795" spans="1:5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3"/>
    </row>
    <row r="796" spans="1:5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3"/>
    </row>
    <row r="797" spans="1:5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3"/>
    </row>
    <row r="798" spans="1:5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3"/>
    </row>
    <row r="799" spans="1:5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3"/>
    </row>
    <row r="800" spans="1:5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3"/>
    </row>
    <row r="801" spans="1:5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3"/>
    </row>
    <row r="802" spans="1:5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3"/>
    </row>
    <row r="803" spans="1:5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3"/>
    </row>
    <row r="804" spans="1:5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3"/>
    </row>
    <row r="805" spans="1:5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3"/>
    </row>
    <row r="806" spans="1:5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3"/>
    </row>
    <row r="807" spans="1:5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3"/>
    </row>
    <row r="808" spans="1:5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3"/>
    </row>
    <row r="809" spans="1:5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3"/>
    </row>
    <row r="810" spans="1:5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3"/>
    </row>
    <row r="811" spans="1:5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3"/>
    </row>
    <row r="812" spans="1:5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3"/>
    </row>
    <row r="813" spans="1:5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3"/>
    </row>
    <row r="814" spans="1:5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3"/>
    </row>
    <row r="815" spans="1:5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3"/>
    </row>
    <row r="816" spans="1:5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3"/>
    </row>
    <row r="817" spans="1:5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3"/>
    </row>
    <row r="818" spans="1:5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3"/>
    </row>
    <row r="819" spans="1:5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3"/>
    </row>
    <row r="820" spans="1:5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3"/>
    </row>
    <row r="821" spans="1:5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3"/>
    </row>
    <row r="822" spans="1:5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3"/>
    </row>
    <row r="823" spans="1:5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3"/>
    </row>
    <row r="824" spans="1:5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3"/>
    </row>
    <row r="825" spans="1:5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3"/>
    </row>
    <row r="826" spans="1:5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3"/>
    </row>
    <row r="827" spans="1:5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3"/>
    </row>
    <row r="828" spans="1:5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3"/>
    </row>
    <row r="829" spans="1:5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3"/>
    </row>
    <row r="830" spans="1:5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3"/>
    </row>
    <row r="831" spans="1:5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3"/>
    </row>
    <row r="832" spans="1:5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3"/>
    </row>
    <row r="833" spans="1:5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3"/>
    </row>
    <row r="834" spans="1:5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3"/>
    </row>
    <row r="835" spans="1:5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3"/>
    </row>
    <row r="836" spans="1:5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3"/>
    </row>
    <row r="837" spans="1:5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3"/>
    </row>
    <row r="838" spans="1:5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3"/>
    </row>
    <row r="839" spans="1:5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3"/>
    </row>
    <row r="840" spans="1:5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3"/>
    </row>
    <row r="841" spans="1:5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3"/>
    </row>
    <row r="842" spans="1:5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3"/>
    </row>
    <row r="843" spans="1:5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3"/>
    </row>
    <row r="844" spans="1:5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3"/>
    </row>
    <row r="845" spans="1:5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3"/>
    </row>
    <row r="846" spans="1:5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3"/>
    </row>
    <row r="847" spans="1:5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3"/>
    </row>
    <row r="848" spans="1:5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3"/>
    </row>
    <row r="849" spans="1:5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3"/>
    </row>
    <row r="850" spans="1:5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3"/>
    </row>
    <row r="851" spans="1:5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3"/>
    </row>
    <row r="852" spans="1:5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3"/>
    </row>
    <row r="853" spans="1:5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3"/>
    </row>
    <row r="854" spans="1: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3"/>
    </row>
    <row r="855" spans="1:5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3"/>
    </row>
    <row r="856" spans="1:5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3"/>
    </row>
    <row r="857" spans="1:5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3"/>
    </row>
    <row r="858" spans="1:5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3"/>
    </row>
    <row r="859" spans="1:5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3"/>
    </row>
    <row r="860" spans="1:5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3"/>
    </row>
    <row r="861" spans="1:5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3"/>
    </row>
    <row r="862" spans="1:5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3"/>
    </row>
    <row r="863" spans="1:5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3"/>
    </row>
    <row r="864" spans="1:5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3"/>
    </row>
    <row r="865" spans="1:5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3"/>
    </row>
    <row r="866" spans="1:5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3"/>
    </row>
    <row r="867" spans="1:5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3"/>
    </row>
    <row r="868" spans="1:5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3"/>
    </row>
    <row r="869" spans="1:5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3"/>
    </row>
    <row r="870" spans="1:5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3"/>
    </row>
    <row r="871" spans="1:5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3"/>
    </row>
    <row r="872" spans="1:5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3"/>
    </row>
    <row r="873" spans="1:5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3"/>
    </row>
    <row r="874" spans="1:5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3"/>
    </row>
    <row r="875" spans="1:5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3"/>
    </row>
    <row r="876" spans="1:5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3"/>
    </row>
    <row r="877" spans="1:5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3"/>
    </row>
    <row r="878" spans="1:5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3"/>
    </row>
    <row r="879" spans="1:5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3"/>
    </row>
    <row r="880" spans="1:5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3"/>
    </row>
    <row r="881" spans="1:5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3"/>
    </row>
    <row r="882" spans="1:5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3"/>
    </row>
    <row r="883" spans="1:5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3"/>
    </row>
    <row r="884" spans="1:5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3"/>
    </row>
    <row r="885" spans="1:5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3"/>
    </row>
    <row r="886" spans="1:5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3"/>
    </row>
    <row r="887" spans="1:5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3"/>
    </row>
    <row r="888" spans="1:5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3"/>
    </row>
    <row r="889" spans="1:5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3"/>
    </row>
    <row r="890" spans="1:5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3"/>
    </row>
    <row r="891" spans="1:5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3"/>
    </row>
    <row r="892" spans="1:5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3"/>
    </row>
    <row r="893" spans="1:5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3"/>
    </row>
    <row r="894" spans="1:5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3"/>
    </row>
    <row r="895" spans="1:5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3"/>
    </row>
    <row r="896" spans="1:5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3"/>
    </row>
    <row r="897" spans="1:5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3"/>
    </row>
    <row r="898" spans="1:5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3"/>
    </row>
    <row r="899" spans="1:5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3"/>
    </row>
    <row r="900" spans="1:5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3"/>
    </row>
    <row r="901" spans="1:5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3"/>
    </row>
    <row r="902" spans="1:5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3"/>
    </row>
    <row r="903" spans="1:5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3"/>
    </row>
    <row r="904" spans="1:5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3"/>
    </row>
    <row r="905" spans="1:5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3"/>
    </row>
    <row r="906" spans="1:5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3"/>
    </row>
    <row r="907" spans="1:5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3"/>
    </row>
    <row r="908" spans="1:5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3"/>
    </row>
    <row r="909" spans="1:5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3"/>
    </row>
    <row r="910" spans="1:5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3"/>
    </row>
    <row r="911" spans="1:5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3"/>
    </row>
    <row r="912" spans="1:5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3"/>
    </row>
    <row r="913" spans="1:5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3"/>
    </row>
    <row r="914" spans="1:5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3"/>
    </row>
    <row r="915" spans="1:5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3"/>
    </row>
    <row r="916" spans="1:5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3"/>
    </row>
    <row r="917" spans="1:5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3"/>
    </row>
    <row r="918" spans="1:5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3"/>
    </row>
    <row r="919" spans="1:5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3"/>
    </row>
    <row r="920" spans="1:5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3"/>
    </row>
    <row r="921" spans="1:5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3"/>
    </row>
    <row r="922" spans="1:5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3"/>
    </row>
    <row r="923" spans="1:5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3"/>
    </row>
    <row r="924" spans="1:5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3"/>
    </row>
    <row r="925" spans="1:5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3"/>
    </row>
    <row r="926" spans="1:5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3"/>
    </row>
    <row r="927" spans="1:5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3"/>
    </row>
    <row r="928" spans="1:5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3"/>
    </row>
    <row r="929" spans="1:5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3"/>
    </row>
    <row r="930" spans="1:5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3"/>
    </row>
    <row r="931" spans="1:5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3"/>
    </row>
    <row r="932" spans="1:5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3"/>
    </row>
    <row r="933" spans="1:5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3"/>
    </row>
    <row r="934" spans="1:5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3"/>
    </row>
    <row r="935" spans="1:5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3"/>
    </row>
    <row r="936" spans="1:5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3"/>
    </row>
    <row r="937" spans="1:5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3"/>
    </row>
    <row r="938" spans="1:5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3"/>
    </row>
    <row r="939" spans="1:5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3"/>
    </row>
    <row r="940" spans="1:5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3"/>
    </row>
    <row r="941" spans="1:5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3"/>
    </row>
    <row r="942" spans="1:5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3"/>
    </row>
    <row r="943" spans="1:5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3"/>
    </row>
    <row r="944" spans="1:5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3"/>
    </row>
    <row r="945" spans="1:5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3"/>
    </row>
    <row r="946" spans="1:5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3"/>
    </row>
    <row r="947" spans="1:5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3"/>
    </row>
    <row r="948" spans="1:5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3"/>
    </row>
    <row r="949" spans="1:5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3"/>
    </row>
    <row r="950" spans="1:5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3"/>
    </row>
    <row r="951" spans="1:5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3"/>
    </row>
    <row r="952" spans="1:5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3"/>
    </row>
    <row r="953" spans="1:5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3"/>
    </row>
    <row r="954" spans="1: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3"/>
    </row>
    <row r="955" spans="1:5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3"/>
    </row>
    <row r="956" spans="1:5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3"/>
    </row>
    <row r="957" spans="1:5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3"/>
    </row>
    <row r="958" spans="1:5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3"/>
    </row>
    <row r="959" spans="1:5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3"/>
    </row>
    <row r="960" spans="1:5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3"/>
    </row>
    <row r="961" spans="1:5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3"/>
    </row>
    <row r="962" spans="1:5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3"/>
    </row>
    <row r="963" spans="1:5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3"/>
    </row>
    <row r="964" spans="1:5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3"/>
    </row>
    <row r="965" spans="1:5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3"/>
    </row>
    <row r="966" spans="1:5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3"/>
    </row>
    <row r="967" spans="1:5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3"/>
    </row>
    <row r="968" spans="1:5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3"/>
    </row>
    <row r="969" spans="1:5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3"/>
    </row>
    <row r="970" spans="1:5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3"/>
    </row>
    <row r="971" spans="1:5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3"/>
    </row>
    <row r="972" spans="1:5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3"/>
    </row>
    <row r="973" spans="1:5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3"/>
    </row>
    <row r="974" spans="1:5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3"/>
    </row>
    <row r="975" spans="1:5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3"/>
    </row>
    <row r="976" spans="1:5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3"/>
    </row>
    <row r="977" spans="1:5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3"/>
    </row>
    <row r="978" spans="1:5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3"/>
    </row>
    <row r="979" spans="1:5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3"/>
    </row>
    <row r="980" spans="1:5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3"/>
    </row>
    <row r="981" spans="1:5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3"/>
    </row>
    <row r="982" spans="1:5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3"/>
    </row>
    <row r="983" spans="1:5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3"/>
    </row>
    <row r="984" spans="1:5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3"/>
    </row>
    <row r="985" spans="1:5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3"/>
    </row>
    <row r="986" spans="1:5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3"/>
    </row>
    <row r="987" spans="1:5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3"/>
    </row>
    <row r="988" spans="1:5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3"/>
    </row>
    <row r="989" spans="1:5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3"/>
    </row>
    <row r="990" spans="1:5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3"/>
    </row>
    <row r="991" spans="1:5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3"/>
    </row>
    <row r="992" spans="1:5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3"/>
    </row>
    <row r="993" spans="1:5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3"/>
    </row>
    <row r="994" spans="1:5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3"/>
    </row>
    <row r="995" spans="1:5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3"/>
    </row>
    <row r="996" spans="1:5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3"/>
    </row>
    <row r="997" spans="1:5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3"/>
    </row>
    <row r="998" spans="1:5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3"/>
    </row>
    <row r="999" spans="1:5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3"/>
    </row>
    <row r="1000" spans="1:5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3"/>
    </row>
    <row r="1001" spans="1:54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3"/>
    </row>
    <row r="1002" spans="1:54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3"/>
    </row>
  </sheetData>
  <mergeCells count="13">
    <mergeCell ref="D56:S56"/>
    <mergeCell ref="D48:S48"/>
    <mergeCell ref="T40:W40"/>
    <mergeCell ref="AN40:AQ40"/>
    <mergeCell ref="X56:AM56"/>
    <mergeCell ref="X48:AM48"/>
    <mergeCell ref="D2:AQ2"/>
    <mergeCell ref="D1:AQ1"/>
    <mergeCell ref="D9:S9"/>
    <mergeCell ref="D8:AQ8"/>
    <mergeCell ref="X9:AM9"/>
    <mergeCell ref="A4:AQ4"/>
    <mergeCell ref="A5:AQ5"/>
  </mergeCells>
  <dataValidations count="1">
    <dataValidation type="list" allowBlank="1" sqref="C13:C37">
      <formula1>"M,F,"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5^ PRIMARIA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ospite</cp:lastModifiedBy>
  <dcterms:created xsi:type="dcterms:W3CDTF">2019-12-20T07:39:20Z</dcterms:created>
  <dcterms:modified xsi:type="dcterms:W3CDTF">2019-12-20T07:39:20Z</dcterms:modified>
</cp:coreProperties>
</file>